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ands\source\repos\investment_analysis\excel\trackers\"/>
    </mc:Choice>
  </mc:AlternateContent>
  <xr:revisionPtr revIDLastSave="0" documentId="13_ncr:1_{515DF08A-2A96-456B-821C-79774361FBAC}" xr6:coauthVersionLast="46" xr6:coauthVersionMax="46" xr10:uidLastSave="{00000000-0000-0000-0000-000000000000}"/>
  <bookViews>
    <workbookView xWindow="-120" yWindow="-120" windowWidth="29040" windowHeight="15840" xr2:uid="{B7A441DE-F53A-1A4C-9935-5B9A744EFCD5}"/>
  </bookViews>
  <sheets>
    <sheet name="S&amp;P 500" sheetId="11" r:id="rId1"/>
    <sheet name="Technolog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06" i="11" l="1" a="1"/>
  <c r="B506" i="11" s="1"/>
  <c r="B458" i="11" a="1"/>
  <c r="B458" i="11" s="1"/>
  <c r="B490" i="11" a="1"/>
  <c r="B490" i="11" s="1"/>
  <c r="B505" i="11" a="1"/>
  <c r="B505" i="11" s="1"/>
  <c r="B368" i="11" a="1"/>
  <c r="B368" i="11" s="1"/>
  <c r="B502" i="11" a="1"/>
  <c r="B502" i="11" s="1"/>
  <c r="B450" i="11" a="1"/>
  <c r="B450" i="11" s="1"/>
  <c r="B456" i="11" a="1"/>
  <c r="B456" i="11" s="1"/>
  <c r="B250" i="11" a="1"/>
  <c r="B250" i="11" s="1"/>
  <c r="B461" i="11" a="1"/>
  <c r="B461" i="11" s="1"/>
  <c r="B488" i="11" a="1"/>
  <c r="B488" i="11" s="1"/>
  <c r="B468" i="11" a="1"/>
  <c r="B468" i="11" s="1"/>
  <c r="B449" i="11" a="1"/>
  <c r="B449" i="11" s="1"/>
  <c r="B504" i="11" a="1"/>
  <c r="B504" i="11" s="1"/>
  <c r="B448" i="11" a="1"/>
  <c r="B448" i="11" s="1"/>
  <c r="B32" i="11" a="1"/>
  <c r="B32" i="11" s="1"/>
  <c r="B91" i="11" a="1"/>
  <c r="B91" i="11" s="1"/>
  <c r="B333" i="11" a="1"/>
  <c r="B333" i="11" s="1"/>
  <c r="B334" i="11" a="1"/>
  <c r="B334" i="11" s="1"/>
  <c r="B471" i="11" a="1"/>
  <c r="B471" i="11" s="1"/>
  <c r="B499" i="11" a="1"/>
  <c r="B499" i="11" s="1"/>
  <c r="B496" i="11" a="1"/>
  <c r="B496" i="11" s="1"/>
  <c r="B108" i="11" a="1"/>
  <c r="B108" i="11" s="1"/>
  <c r="B320" i="11" a="1"/>
  <c r="B320" i="11" s="1"/>
  <c r="B475" i="11" a="1"/>
  <c r="B475" i="11" s="1"/>
  <c r="B381" i="11" a="1"/>
  <c r="B381" i="11" s="1"/>
  <c r="B373" i="11" a="1"/>
  <c r="B373" i="11" s="1"/>
  <c r="B500" i="11" a="1"/>
  <c r="B500" i="11" s="1"/>
  <c r="B201" i="11" a="1"/>
  <c r="B201" i="11" s="1"/>
  <c r="B326" i="11" a="1"/>
  <c r="B326" i="11" s="1"/>
  <c r="B494" i="11" a="1"/>
  <c r="B494" i="11" s="1"/>
  <c r="B401" i="11" a="1"/>
  <c r="B401" i="11" s="1"/>
  <c r="B501" i="11" a="1"/>
  <c r="B501" i="11" s="1"/>
  <c r="B480" i="11" a="1"/>
  <c r="B480" i="11" s="1"/>
  <c r="B211" i="11" a="1"/>
  <c r="B211" i="11" s="1"/>
  <c r="B429" i="11" a="1"/>
  <c r="B429" i="11" s="1"/>
  <c r="B315" i="11" a="1"/>
  <c r="B315" i="11" s="1"/>
  <c r="B367" i="11" a="1"/>
  <c r="B367" i="11" s="1"/>
  <c r="B244" i="11" a="1"/>
  <c r="B244" i="11" s="1"/>
  <c r="B412" i="11" a="1"/>
  <c r="B412" i="11" s="1"/>
  <c r="B470" i="11" a="1"/>
  <c r="B470" i="11" s="1"/>
  <c r="B426" i="11" a="1"/>
  <c r="B426" i="11" s="1"/>
  <c r="B443" i="11" a="1"/>
  <c r="B443" i="11" s="1"/>
  <c r="B445" i="11" a="1"/>
  <c r="B445" i="11" s="1"/>
  <c r="B298" i="11" a="1"/>
  <c r="B298" i="11" s="1"/>
  <c r="B374" i="11" a="1"/>
  <c r="B374" i="11" s="1"/>
  <c r="B307" i="11" a="1"/>
  <c r="B307" i="11" s="1"/>
  <c r="B345" i="11" a="1"/>
  <c r="B345" i="11" s="1"/>
  <c r="B479" i="11" a="1"/>
  <c r="B479" i="11" s="1"/>
  <c r="B474" i="11" a="1"/>
  <c r="B474" i="11" s="1"/>
  <c r="B258" i="11" a="1"/>
  <c r="B258" i="11" s="1"/>
  <c r="B295" i="11" a="1"/>
  <c r="B295" i="11" s="1"/>
  <c r="B360" i="11" a="1"/>
  <c r="B360" i="11" s="1"/>
  <c r="B365" i="11" a="1"/>
  <c r="B365" i="11" s="1"/>
  <c r="B351" i="11" a="1"/>
  <c r="B351" i="11" s="1"/>
  <c r="B242" i="11" a="1"/>
  <c r="B242" i="11" s="1"/>
  <c r="B451" i="11" a="1"/>
  <c r="B451" i="11" s="1"/>
  <c r="B252" i="11" a="1"/>
  <c r="B252" i="11" s="1"/>
  <c r="B344" i="11" a="1"/>
  <c r="B344" i="11" s="1"/>
  <c r="B425" i="11" a="1"/>
  <c r="B425" i="11" s="1"/>
  <c r="B486" i="11" a="1"/>
  <c r="B486" i="11" s="1"/>
  <c r="B472" i="11" a="1"/>
  <c r="B472" i="11" s="1"/>
  <c r="B347" i="11" a="1"/>
  <c r="B347" i="11" s="1"/>
  <c r="B272" i="11" a="1"/>
  <c r="B272" i="11" s="1"/>
  <c r="B464" i="11" a="1"/>
  <c r="B464" i="11" s="1"/>
  <c r="B410" i="11" a="1"/>
  <c r="B410" i="11" s="1"/>
  <c r="B289" i="11" a="1"/>
  <c r="B289" i="11" s="1"/>
  <c r="B485" i="11" a="1"/>
  <c r="B485" i="11" s="1"/>
  <c r="B414" i="11" a="1"/>
  <c r="B414" i="11" s="1"/>
  <c r="B455" i="11" a="1"/>
  <c r="B455" i="11" s="1"/>
  <c r="B133" i="11" a="1"/>
  <c r="B133" i="11" s="1"/>
  <c r="B467" i="11" a="1"/>
  <c r="B467" i="11" s="1"/>
  <c r="B413" i="11" a="1"/>
  <c r="B413" i="11" s="1"/>
  <c r="B462" i="11" a="1"/>
  <c r="B462" i="11" s="1"/>
  <c r="B274" i="11" a="1"/>
  <c r="B274" i="11" s="1"/>
  <c r="B424" i="11" a="1"/>
  <c r="B424" i="11" s="1"/>
  <c r="B293" i="11" a="1"/>
  <c r="B293" i="11" s="1"/>
  <c r="B484" i="11" a="1"/>
  <c r="B484" i="11" s="1"/>
  <c r="B489" i="11" a="1"/>
  <c r="B489" i="11" s="1"/>
  <c r="B362" i="11" a="1"/>
  <c r="B362" i="11" s="1"/>
  <c r="B353" i="11" a="1"/>
  <c r="B353" i="11" s="1"/>
  <c r="B338" i="11" a="1"/>
  <c r="B338" i="11" s="1"/>
  <c r="B178" i="11" a="1"/>
  <c r="B178" i="11" s="1"/>
  <c r="B407" i="11" a="1"/>
  <c r="B407" i="11" s="1"/>
  <c r="B254" i="11" a="1"/>
  <c r="B254" i="11" s="1"/>
  <c r="B10" i="11" a="1"/>
  <c r="B10" i="11" s="1"/>
  <c r="B366" i="11" a="1"/>
  <c r="B366" i="11" s="1"/>
  <c r="B288" i="11" a="1"/>
  <c r="B288" i="11" s="1"/>
  <c r="B466" i="11" a="1"/>
  <c r="B466" i="11" s="1"/>
  <c r="B287" i="11" a="1"/>
  <c r="B287" i="11" s="1"/>
  <c r="B405" i="11" a="1"/>
  <c r="B405" i="11" s="1"/>
  <c r="B266" i="11" a="1"/>
  <c r="B266" i="11" s="1"/>
  <c r="B251" i="11" a="1"/>
  <c r="B251" i="11" s="1"/>
  <c r="B330" i="11" a="1"/>
  <c r="B330" i="11" s="1"/>
  <c r="B49" i="11" a="1"/>
  <c r="B49" i="11" s="1"/>
  <c r="B446" i="11" a="1"/>
  <c r="B446" i="11" s="1"/>
  <c r="B379" i="11" a="1"/>
  <c r="B379" i="11" s="1"/>
  <c r="B72" i="11" a="1"/>
  <c r="B72" i="11" s="1"/>
  <c r="B357" i="11" a="1"/>
  <c r="B357" i="11" s="1"/>
  <c r="B418" i="11" a="1"/>
  <c r="B418" i="11" s="1"/>
  <c r="B39" i="11" a="1"/>
  <c r="B39" i="11" s="1"/>
  <c r="B265" i="11" a="1"/>
  <c r="B265" i="11" s="1"/>
  <c r="B281" i="11" a="1"/>
  <c r="B281" i="11" s="1"/>
  <c r="B444" i="11" a="1"/>
  <c r="B444" i="11" s="1"/>
  <c r="B50" i="11" a="1"/>
  <c r="B50" i="11" s="1"/>
  <c r="B460" i="11" a="1"/>
  <c r="B460" i="11" s="1"/>
  <c r="B371" i="11" a="1"/>
  <c r="B371" i="11" s="1"/>
  <c r="B208" i="11" a="1"/>
  <c r="B208" i="11" s="1"/>
  <c r="B403" i="11" a="1"/>
  <c r="B403" i="11" s="1"/>
  <c r="B473" i="11" a="1"/>
  <c r="B473" i="11" s="1"/>
  <c r="B128" i="11" a="1"/>
  <c r="B128" i="11" s="1"/>
  <c r="B452" i="11" a="1"/>
  <c r="B452" i="11" s="1"/>
  <c r="B375" i="11" a="1"/>
  <c r="B375" i="11" s="1"/>
  <c r="B87" i="11" a="1"/>
  <c r="B87" i="11" s="1"/>
  <c r="B115" i="11" a="1"/>
  <c r="B115" i="11" s="1"/>
  <c r="B302" i="11" a="1"/>
  <c r="B302" i="11" s="1"/>
  <c r="B202" i="11" a="1"/>
  <c r="B202" i="11" s="1"/>
  <c r="B465" i="11" a="1"/>
  <c r="B465" i="11" s="1"/>
  <c r="B264" i="11" a="1"/>
  <c r="B264" i="11" s="1"/>
  <c r="B269" i="11" a="1"/>
  <c r="B269" i="11" s="1"/>
  <c r="B359" i="11" a="1"/>
  <c r="B359" i="11" s="1"/>
  <c r="B17" i="11" a="1"/>
  <c r="B17" i="11" s="1"/>
  <c r="B469" i="11" a="1"/>
  <c r="B469" i="11" s="1"/>
  <c r="B228" i="11" a="1"/>
  <c r="B228" i="11" s="1"/>
  <c r="B415" i="11" a="1"/>
  <c r="B415" i="11" s="1"/>
  <c r="B104" i="11" a="1"/>
  <c r="B104" i="11" s="1"/>
  <c r="B247" i="11" a="1"/>
  <c r="B247" i="11" s="1"/>
  <c r="B457" i="11" a="1"/>
  <c r="B457" i="11" s="1"/>
  <c r="B70" i="11" a="1"/>
  <c r="B70" i="11" s="1"/>
  <c r="B335" i="11" a="1"/>
  <c r="B335" i="11" s="1"/>
  <c r="B498" i="11" a="1"/>
  <c r="B498" i="11" s="1"/>
  <c r="B417" i="11" a="1"/>
  <c r="B417" i="11" s="1"/>
  <c r="B280" i="11" a="1"/>
  <c r="B280" i="11" s="1"/>
  <c r="B144" i="11" a="1"/>
  <c r="B144" i="11" s="1"/>
  <c r="B248" i="11" a="1"/>
  <c r="B248" i="11" s="1"/>
  <c r="B497" i="11" a="1"/>
  <c r="B497" i="11" s="1"/>
  <c r="B277" i="11" a="1"/>
  <c r="B277" i="11" s="1"/>
  <c r="B47" i="11" a="1"/>
  <c r="B47" i="11" s="1"/>
  <c r="B382" i="11" a="1"/>
  <c r="B382" i="11" s="1"/>
  <c r="B402" i="11" a="1"/>
  <c r="B402" i="11" s="1"/>
  <c r="B393" i="11" a="1"/>
  <c r="B393" i="11" s="1"/>
  <c r="B225" i="11" a="1"/>
  <c r="B225" i="11" s="1"/>
  <c r="B380" i="11" a="1"/>
  <c r="B380" i="11" s="1"/>
  <c r="B129" i="11" a="1"/>
  <c r="B129" i="11" s="1"/>
  <c r="B312" i="11" a="1"/>
  <c r="B312" i="11" s="1"/>
  <c r="B276" i="11" a="1"/>
  <c r="B276" i="11" s="1"/>
  <c r="B192" i="11" a="1"/>
  <c r="B192" i="11" s="1"/>
  <c r="B392" i="11" a="1"/>
  <c r="B392" i="11" s="1"/>
  <c r="B169" i="11" a="1"/>
  <c r="B169" i="11" s="1"/>
  <c r="B161" i="11" a="1"/>
  <c r="B161" i="11" s="1"/>
  <c r="B82" i="11" a="1"/>
  <c r="B82" i="11" s="1"/>
  <c r="B422" i="11" a="1"/>
  <c r="B422" i="11" s="1"/>
  <c r="B395" i="11" a="1"/>
  <c r="B395" i="11" s="1"/>
  <c r="B13" i="11" a="1"/>
  <c r="B13" i="11" s="1"/>
  <c r="B337" i="11" a="1"/>
  <c r="B337" i="11" s="1"/>
  <c r="B385" i="11" a="1"/>
  <c r="B385" i="11" s="1"/>
  <c r="B440" i="11" a="1"/>
  <c r="B440" i="11" s="1"/>
  <c r="B430" i="11" a="1"/>
  <c r="B430" i="11" s="1"/>
  <c r="B71" i="11" a="1"/>
  <c r="B71" i="11" s="1"/>
  <c r="B372" i="11" a="1"/>
  <c r="B372" i="11" s="1"/>
  <c r="B232" i="11" a="1"/>
  <c r="B232" i="11" s="1"/>
  <c r="B19" i="11" a="1"/>
  <c r="B19" i="11" s="1"/>
  <c r="B306" i="11" a="1"/>
  <c r="B306" i="11" s="1"/>
  <c r="B397" i="11" a="1"/>
  <c r="B397" i="11" s="1"/>
  <c r="B492" i="11" a="1"/>
  <c r="B492" i="11" s="1"/>
  <c r="B427" i="11" a="1"/>
  <c r="B427" i="11" s="1"/>
  <c r="B447" i="11" a="1"/>
  <c r="B447" i="11" s="1"/>
  <c r="B394" i="11" a="1"/>
  <c r="B394" i="11" s="1"/>
  <c r="B436" i="11" a="1"/>
  <c r="B436" i="11" s="1"/>
  <c r="B132" i="11" a="1"/>
  <c r="B132" i="11" s="1"/>
  <c r="B364" i="11" a="1"/>
  <c r="B364" i="11" s="1"/>
  <c r="B319" i="11" a="1"/>
  <c r="B319" i="11" s="1"/>
  <c r="B75" i="11" a="1"/>
  <c r="B75" i="11" s="1"/>
  <c r="B420" i="11" a="1"/>
  <c r="B420" i="11" s="1"/>
  <c r="B453" i="11" a="1"/>
  <c r="B453" i="11" s="1"/>
  <c r="B459" i="11" a="1"/>
  <c r="B459" i="11" s="1"/>
  <c r="B273" i="11" a="1"/>
  <c r="B273" i="11" s="1"/>
  <c r="B234" i="11" a="1"/>
  <c r="B234" i="11" s="1"/>
  <c r="B284" i="11" a="1"/>
  <c r="B284" i="11" s="1"/>
  <c r="B321" i="11" a="1"/>
  <c r="B321" i="11" s="1"/>
  <c r="B363" i="11" a="1"/>
  <c r="B363" i="11" s="1"/>
  <c r="B442" i="11" a="1"/>
  <c r="B442" i="11" s="1"/>
  <c r="B495" i="11" a="1"/>
  <c r="B495" i="11" s="1"/>
  <c r="B194" i="11" a="1"/>
  <c r="B194" i="11" s="1"/>
  <c r="B278" i="11" a="1"/>
  <c r="B278" i="11" s="1"/>
  <c r="B158" i="11" a="1"/>
  <c r="B158" i="11" s="1"/>
  <c r="B107" i="11" a="1"/>
  <c r="B107" i="11" s="1"/>
  <c r="B113" i="11" a="1"/>
  <c r="B113" i="11" s="1"/>
  <c r="B182" i="11" a="1"/>
  <c r="B182" i="11" s="1"/>
  <c r="B324" i="11" a="1"/>
  <c r="B324" i="11" s="1"/>
  <c r="B134" i="11" a="1"/>
  <c r="B134" i="11" s="1"/>
  <c r="B210" i="11" a="1"/>
  <c r="B210" i="11" s="1"/>
  <c r="B336" i="11" a="1"/>
  <c r="B336" i="11" s="1"/>
  <c r="B183" i="11" a="1"/>
  <c r="B183" i="11" s="1"/>
  <c r="B146" i="11" a="1"/>
  <c r="B146" i="11" s="1"/>
  <c r="B224" i="11" a="1"/>
  <c r="B224" i="11" s="1"/>
  <c r="B400" i="11" a="1"/>
  <c r="B400" i="11" s="1"/>
  <c r="B290" i="11" a="1"/>
  <c r="B290" i="11" s="1"/>
  <c r="B96" i="11" a="1"/>
  <c r="B96" i="11" s="1"/>
  <c r="B340" i="11" a="1"/>
  <c r="B340" i="11" s="1"/>
  <c r="B191" i="11" a="1"/>
  <c r="B191" i="11" s="1"/>
  <c r="B88" i="11" a="1"/>
  <c r="B88" i="11" s="1"/>
  <c r="B487" i="11" a="1"/>
  <c r="B487" i="11" s="1"/>
  <c r="B45" i="11" a="1"/>
  <c r="B45" i="11" s="1"/>
  <c r="B313" i="11" a="1"/>
  <c r="B313" i="11" s="1"/>
  <c r="B346" i="11" a="1"/>
  <c r="B346" i="11" s="1"/>
  <c r="B308" i="11" a="1"/>
  <c r="B308" i="11" s="1"/>
  <c r="B77" i="11" a="1"/>
  <c r="B77" i="11" s="1"/>
  <c r="B267" i="11" a="1"/>
  <c r="B267" i="11" s="1"/>
  <c r="B398" i="11" a="1"/>
  <c r="B398" i="11" s="1"/>
  <c r="B80" i="11" a="1"/>
  <c r="B80" i="11" s="1"/>
  <c r="B156" i="11" a="1"/>
  <c r="B156" i="11" s="1"/>
  <c r="B61" i="11" a="1"/>
  <c r="B61" i="11" s="1"/>
  <c r="B203" i="11" a="1"/>
  <c r="B203" i="11" s="1"/>
  <c r="B114" i="11" a="1"/>
  <c r="B114" i="11" s="1"/>
  <c r="B196" i="11" a="1"/>
  <c r="B196" i="11" s="1"/>
  <c r="B396" i="11" a="1"/>
  <c r="B396" i="11" s="1"/>
  <c r="B213" i="11" a="1"/>
  <c r="B213" i="11" s="1"/>
  <c r="B327" i="11" a="1"/>
  <c r="B327" i="11" s="1"/>
  <c r="B478" i="11" a="1"/>
  <c r="B478" i="11" s="1"/>
  <c r="B388" i="11" a="1"/>
  <c r="B388" i="11" s="1"/>
  <c r="B127" i="11" a="1"/>
  <c r="B127" i="11" s="1"/>
  <c r="B229" i="11" a="1"/>
  <c r="B229" i="11" s="1"/>
  <c r="B241" i="11" a="1"/>
  <c r="B241" i="11" s="1"/>
  <c r="B283" i="11" a="1"/>
  <c r="B283" i="11" s="1"/>
  <c r="B120" i="11" a="1"/>
  <c r="B120" i="11" s="1"/>
  <c r="B314" i="11" a="1"/>
  <c r="B314" i="11" s="1"/>
  <c r="B369" i="11" a="1"/>
  <c r="B369" i="11" s="1"/>
  <c r="B155" i="11" a="1"/>
  <c r="B155" i="11" s="1"/>
  <c r="B355" i="11" a="1"/>
  <c r="B355" i="11" s="1"/>
  <c r="B432" i="11" a="1"/>
  <c r="B432" i="11" s="1"/>
  <c r="B68" i="11" a="1"/>
  <c r="B68" i="11" s="1"/>
  <c r="B207" i="11" a="1"/>
  <c r="B207" i="11" s="1"/>
  <c r="B332" i="11" a="1"/>
  <c r="B332" i="11" s="1"/>
  <c r="B34" i="11" a="1"/>
  <c r="B34" i="11" s="1"/>
  <c r="B433" i="11" a="1"/>
  <c r="B433" i="11" s="1"/>
  <c r="B63" i="11" a="1"/>
  <c r="B63" i="11" s="1"/>
  <c r="B84" i="11" a="1"/>
  <c r="B84" i="11" s="1"/>
  <c r="B235" i="11" a="1"/>
  <c r="B235" i="11" s="1"/>
  <c r="B176" i="11" a="1"/>
  <c r="B176" i="11" s="1"/>
  <c r="B391" i="11" a="1"/>
  <c r="B391" i="11" s="1"/>
  <c r="B404" i="11" a="1"/>
  <c r="B404" i="11" s="1"/>
  <c r="B481" i="11" a="1"/>
  <c r="B481" i="11" s="1"/>
  <c r="B292" i="11" a="1"/>
  <c r="B292" i="11" s="1"/>
  <c r="B9" i="11" a="1"/>
  <c r="B9" i="11" s="1"/>
  <c r="B152" i="11" a="1"/>
  <c r="B152" i="11" s="1"/>
  <c r="B286" i="11" a="1"/>
  <c r="B286" i="11" s="1"/>
  <c r="B181" i="11" a="1"/>
  <c r="B181" i="11" s="1"/>
  <c r="B441" i="11" a="1"/>
  <c r="B441" i="11" s="1"/>
  <c r="B325" i="11" a="1"/>
  <c r="B325" i="11" s="1"/>
  <c r="B151" i="11" a="1"/>
  <c r="B151" i="11" s="1"/>
  <c r="B118" i="11" a="1"/>
  <c r="B118" i="11" s="1"/>
  <c r="B309" i="11" a="1"/>
  <c r="B309" i="11" s="1"/>
  <c r="B261" i="11" a="1"/>
  <c r="B261" i="11" s="1"/>
  <c r="B296" i="11" a="1"/>
  <c r="B296" i="11" s="1"/>
  <c r="B135" i="11" a="1"/>
  <c r="B135" i="11" s="1"/>
  <c r="B384" i="11" a="1"/>
  <c r="B384" i="11" s="1"/>
  <c r="B214" i="11" a="1"/>
  <c r="B214" i="11" s="1"/>
  <c r="B197" i="11" a="1"/>
  <c r="B197" i="11" s="1"/>
  <c r="B121" i="11" a="1"/>
  <c r="B121" i="11" s="1"/>
  <c r="B318" i="11" a="1"/>
  <c r="B318" i="11" s="1"/>
  <c r="B187" i="11" a="1"/>
  <c r="B187" i="11" s="1"/>
  <c r="B106" i="11" a="1"/>
  <c r="B106" i="11" s="1"/>
  <c r="B316" i="11" a="1"/>
  <c r="B316" i="11" s="1"/>
  <c r="B59" i="11" a="1"/>
  <c r="B59" i="11" s="1"/>
  <c r="B52" i="11" a="1"/>
  <c r="B52" i="11" s="1"/>
  <c r="B160" i="11" a="1"/>
  <c r="B160" i="11" s="1"/>
  <c r="B100" i="11" a="1"/>
  <c r="B100" i="11" s="1"/>
  <c r="B303" i="11" a="1"/>
  <c r="B303" i="11" s="1"/>
  <c r="B482" i="11" a="1"/>
  <c r="B482" i="11" s="1"/>
  <c r="B352" i="11" a="1"/>
  <c r="B352" i="11" s="1"/>
  <c r="B253" i="11" a="1"/>
  <c r="B253" i="11" s="1"/>
  <c r="B58" i="11" a="1"/>
  <c r="B58" i="11" s="1"/>
  <c r="B503" i="11" a="1"/>
  <c r="B503" i="11" s="1"/>
  <c r="B41" i="11" a="1"/>
  <c r="B41" i="11" s="1"/>
  <c r="B193" i="11" a="1"/>
  <c r="B193" i="11" s="1"/>
  <c r="B282" i="11" a="1"/>
  <c r="B282" i="11" s="1"/>
  <c r="B38" i="11" a="1"/>
  <c r="B38" i="11" s="1"/>
  <c r="B423" i="11" a="1"/>
  <c r="B423" i="11" s="1"/>
  <c r="B431" i="11" a="1"/>
  <c r="B431" i="11" s="1"/>
  <c r="B483" i="11" a="1"/>
  <c r="B483" i="11" s="1"/>
  <c r="B437" i="11" a="1"/>
  <c r="B437" i="11" s="1"/>
  <c r="B259" i="11" a="1"/>
  <c r="B259" i="11" s="1"/>
  <c r="B438" i="11" a="1"/>
  <c r="B438" i="11" s="1"/>
  <c r="B343" i="11" a="1"/>
  <c r="B343" i="11" s="1"/>
  <c r="B245" i="11" a="1"/>
  <c r="B245" i="11" s="1"/>
  <c r="B150" i="11" a="1"/>
  <c r="B150" i="11" s="1"/>
  <c r="B175" i="11" a="1"/>
  <c r="B175" i="11" s="1"/>
  <c r="B14" i="11" a="1"/>
  <c r="B14" i="11" s="1"/>
  <c r="B189" i="11" a="1"/>
  <c r="B189" i="11" s="1"/>
  <c r="B119" i="11" a="1"/>
  <c r="B119" i="11" s="1"/>
  <c r="B222" i="11" a="1"/>
  <c r="B222" i="11" s="1"/>
  <c r="B173" i="11" a="1"/>
  <c r="B173" i="11" s="1"/>
  <c r="B103" i="11" a="1"/>
  <c r="B103" i="11" s="1"/>
  <c r="B216" i="11" a="1"/>
  <c r="B216" i="11" s="1"/>
  <c r="B300" i="11" a="1"/>
  <c r="B300" i="11" s="1"/>
  <c r="B434" i="11" a="1"/>
  <c r="B434" i="11" s="1"/>
  <c r="B386" i="11" a="1"/>
  <c r="B386" i="11" s="1"/>
  <c r="B305" i="11" a="1"/>
  <c r="B305" i="11" s="1"/>
  <c r="B271" i="11" a="1"/>
  <c r="B271" i="11" s="1"/>
  <c r="B51" i="11" a="1"/>
  <c r="B51" i="11" s="1"/>
  <c r="B310" i="11" a="1"/>
  <c r="B310" i="11" s="1"/>
  <c r="B419" i="11" a="1"/>
  <c r="B419" i="11" s="1"/>
  <c r="B322" i="11" a="1"/>
  <c r="B322" i="11" s="1"/>
  <c r="B341" i="11" a="1"/>
  <c r="B341" i="11" s="1"/>
  <c r="B22" i="11" a="1"/>
  <c r="B22" i="11" s="1"/>
  <c r="B249" i="11" a="1"/>
  <c r="B249" i="11" s="1"/>
  <c r="B240" i="11" a="1"/>
  <c r="B240" i="11" s="1"/>
  <c r="B170" i="11" a="1"/>
  <c r="B170" i="11" s="1"/>
  <c r="B454" i="11" a="1"/>
  <c r="B454" i="11" s="1"/>
  <c r="B18" i="11" a="1"/>
  <c r="B18" i="11" s="1"/>
  <c r="B139" i="11" a="1"/>
  <c r="B139" i="11" s="1"/>
  <c r="B376" i="11" a="1"/>
  <c r="B376" i="11" s="1"/>
  <c r="B349" i="11" a="1"/>
  <c r="B349" i="11" s="1"/>
  <c r="B342" i="11" a="1"/>
  <c r="B342" i="11" s="1"/>
  <c r="B275" i="11" a="1"/>
  <c r="B275" i="11" s="1"/>
  <c r="B141" i="11" a="1"/>
  <c r="B141" i="11" s="1"/>
  <c r="B406" i="11" a="1"/>
  <c r="B406" i="11" s="1"/>
  <c r="B200" i="11" a="1"/>
  <c r="B200" i="11" s="1"/>
  <c r="B304" i="11" a="1"/>
  <c r="B304" i="11" s="1"/>
  <c r="B350" i="11" a="1"/>
  <c r="B350" i="11" s="1"/>
  <c r="B239" i="11" a="1"/>
  <c r="B239" i="11" s="1"/>
  <c r="B117" i="11" a="1"/>
  <c r="B117" i="11" s="1"/>
  <c r="B409" i="11" a="1"/>
  <c r="B409" i="11" s="1"/>
  <c r="B12" i="11" a="1"/>
  <c r="B12" i="11" s="1"/>
  <c r="B43" i="11" a="1"/>
  <c r="B43" i="11" s="1"/>
  <c r="B311" i="11" a="1"/>
  <c r="B311" i="11" s="1"/>
  <c r="B389" i="11" a="1"/>
  <c r="B389" i="11" s="1"/>
  <c r="B188" i="11" a="1"/>
  <c r="B188" i="11" s="1"/>
  <c r="B195" i="11" a="1"/>
  <c r="B195" i="11" s="1"/>
  <c r="B54" i="11" a="1"/>
  <c r="B54" i="11" s="1"/>
  <c r="B2" i="11" a="1"/>
  <c r="B2" i="11" s="1"/>
  <c r="B329" i="11" a="1"/>
  <c r="B329" i="11" s="1"/>
  <c r="B428" i="11" a="1"/>
  <c r="B428" i="11" s="1"/>
  <c r="B142" i="11" a="1"/>
  <c r="B142" i="11" s="1"/>
  <c r="B491" i="11" a="1"/>
  <c r="B491" i="11" s="1"/>
  <c r="B387" i="11" a="1"/>
  <c r="B387" i="11" s="1"/>
  <c r="B162" i="11" a="1"/>
  <c r="B162" i="11" s="1"/>
  <c r="B37" i="11" a="1"/>
  <c r="B37" i="11" s="1"/>
  <c r="B256" i="11" a="1"/>
  <c r="B256" i="11" s="1"/>
  <c r="B476" i="11" a="1"/>
  <c r="B476" i="11" s="1"/>
  <c r="B57" i="11" a="1"/>
  <c r="B57" i="11" s="1"/>
  <c r="B263" i="11" a="1"/>
  <c r="B263" i="11" s="1"/>
  <c r="B493" i="11" a="1"/>
  <c r="B493" i="11" s="1"/>
  <c r="B209" i="11" a="1"/>
  <c r="B209" i="11" s="1"/>
  <c r="B94" i="11" a="1"/>
  <c r="B94" i="11" s="1"/>
  <c r="B301" i="11" a="1"/>
  <c r="B301" i="11" s="1"/>
  <c r="B147" i="11" a="1"/>
  <c r="B147" i="11" s="1"/>
  <c r="B130" i="11" a="1"/>
  <c r="B130" i="11" s="1"/>
  <c r="B148" i="11" a="1"/>
  <c r="B148" i="11" s="1"/>
  <c r="B81" i="11" a="1"/>
  <c r="B81" i="11" s="1"/>
  <c r="B260" i="11" a="1"/>
  <c r="B260" i="11" s="1"/>
  <c r="B172" i="11" a="1"/>
  <c r="B172" i="11" s="1"/>
  <c r="B204" i="11" a="1"/>
  <c r="B204" i="11" s="1"/>
  <c r="B328" i="11" a="1"/>
  <c r="B328" i="11" s="1"/>
  <c r="B93" i="11" a="1"/>
  <c r="B93" i="11" s="1"/>
  <c r="B477" i="11" a="1"/>
  <c r="B477" i="11" s="1"/>
  <c r="B390" i="11" a="1"/>
  <c r="B390" i="11" s="1"/>
  <c r="B145" i="11" a="1"/>
  <c r="B145" i="11" s="1"/>
  <c r="B237" i="11" a="1"/>
  <c r="B237" i="11" s="1"/>
  <c r="B79" i="11" a="1"/>
  <c r="B79" i="11" s="1"/>
  <c r="B416" i="11" a="1"/>
  <c r="B416" i="11" s="1"/>
  <c r="B184" i="11" a="1"/>
  <c r="B184" i="11" s="1"/>
  <c r="B180" i="11" a="1"/>
  <c r="B180" i="11" s="1"/>
  <c r="B153" i="11" a="1"/>
  <c r="B153" i="11" s="1"/>
  <c r="B140" i="11" a="1"/>
  <c r="B140" i="11" s="1"/>
  <c r="B339" i="11" a="1"/>
  <c r="B339" i="11" s="1"/>
  <c r="B111" i="11" a="1"/>
  <c r="B111" i="11" s="1"/>
  <c r="B44" i="11" a="1"/>
  <c r="B44" i="11" s="1"/>
  <c r="B174" i="11" a="1"/>
  <c r="B174" i="11" s="1"/>
  <c r="B218" i="11" a="1"/>
  <c r="B218" i="11" s="1"/>
  <c r="B227" i="11" a="1"/>
  <c r="B227" i="11" s="1"/>
  <c r="B125" i="11" a="1"/>
  <c r="B125" i="11" s="1"/>
  <c r="B199" i="11" a="1"/>
  <c r="B199" i="11" s="1"/>
  <c r="B257" i="11" a="1"/>
  <c r="B257" i="11" s="1"/>
  <c r="B291" i="11" a="1"/>
  <c r="B291" i="11" s="1"/>
  <c r="B246" i="11" a="1"/>
  <c r="B246" i="11" s="1"/>
  <c r="B136" i="11" a="1"/>
  <c r="B136" i="11" s="1"/>
  <c r="B26" i="11" a="1"/>
  <c r="B26" i="11" s="1"/>
  <c r="B236" i="11" a="1"/>
  <c r="B236" i="11" s="1"/>
  <c r="B285" i="11" a="1"/>
  <c r="B285" i="11" s="1"/>
  <c r="B3" i="11" a="1"/>
  <c r="B3" i="11" s="1"/>
  <c r="B294" i="11" a="1"/>
  <c r="B294" i="11" s="1"/>
  <c r="B231" i="11" a="1"/>
  <c r="B231" i="11" s="1"/>
  <c r="B30" i="11" a="1"/>
  <c r="B30" i="11" s="1"/>
  <c r="B435" i="11" a="1"/>
  <c r="B435" i="11" s="1"/>
  <c r="B5" i="11" a="1"/>
  <c r="B5" i="11" s="1"/>
  <c r="B143" i="11" a="1"/>
  <c r="B143" i="11" s="1"/>
  <c r="B36" i="11" a="1"/>
  <c r="B36" i="11" s="1"/>
  <c r="B40" i="11" a="1"/>
  <c r="B40" i="11" s="1"/>
  <c r="B411" i="11" a="1"/>
  <c r="B411" i="11" s="1"/>
  <c r="B217" i="11" a="1"/>
  <c r="B217" i="11" s="1"/>
  <c r="B279" i="11" a="1"/>
  <c r="B279" i="11" s="1"/>
  <c r="B116" i="11" a="1"/>
  <c r="B116" i="11" s="1"/>
  <c r="B230" i="11" a="1"/>
  <c r="B230" i="11" s="1"/>
  <c r="B167" i="11" a="1"/>
  <c r="B167" i="11" s="1"/>
  <c r="B15" i="11" a="1"/>
  <c r="B15" i="11" s="1"/>
  <c r="B64" i="11" a="1"/>
  <c r="B64" i="11" s="1"/>
  <c r="B56" i="11" a="1"/>
  <c r="B56" i="11" s="1"/>
  <c r="B89" i="11" a="1"/>
  <c r="B89" i="11" s="1"/>
  <c r="B97" i="11" a="1"/>
  <c r="B97" i="11" s="1"/>
  <c r="B6" i="11" a="1"/>
  <c r="B6" i="11" s="1"/>
  <c r="B185" i="11" a="1"/>
  <c r="B185" i="11" s="1"/>
  <c r="B297" i="11" a="1"/>
  <c r="B297" i="11" s="1"/>
  <c r="B137" i="11" a="1"/>
  <c r="B137" i="11" s="1"/>
  <c r="B421" i="11" a="1"/>
  <c r="B421" i="11" s="1"/>
  <c r="B198" i="11" a="1"/>
  <c r="B198" i="11" s="1"/>
  <c r="B268" i="11" a="1"/>
  <c r="B268" i="11" s="1"/>
  <c r="B157" i="11" a="1"/>
  <c r="B157" i="11" s="1"/>
  <c r="B186" i="11" a="1"/>
  <c r="B186" i="11" s="1"/>
  <c r="B255" i="11" a="1"/>
  <c r="B255" i="11" s="1"/>
  <c r="B370" i="11" a="1"/>
  <c r="B370" i="11" s="1"/>
  <c r="B95" i="11" a="1"/>
  <c r="B95" i="11" s="1"/>
  <c r="B190" i="11" a="1"/>
  <c r="B190" i="11" s="1"/>
  <c r="B348" i="11" a="1"/>
  <c r="B348" i="11" s="1"/>
  <c r="B463" i="11" a="1"/>
  <c r="B463" i="11" s="1"/>
  <c r="B299" i="11" a="1"/>
  <c r="B299" i="11" s="1"/>
  <c r="B323" i="11" a="1"/>
  <c r="B323" i="11" s="1"/>
  <c r="B331" i="11" a="1"/>
  <c r="B331" i="11" s="1"/>
  <c r="B90" i="11" a="1"/>
  <c r="B90" i="11" s="1"/>
  <c r="B168" i="11" a="1"/>
  <c r="B168" i="11" s="1"/>
  <c r="B122" i="11" a="1"/>
  <c r="B122" i="11" s="1"/>
  <c r="B159" i="11" a="1"/>
  <c r="B159" i="11" s="1"/>
  <c r="B358" i="11" a="1"/>
  <c r="B358" i="11" s="1"/>
  <c r="B33" i="11" a="1"/>
  <c r="B33" i="11" s="1"/>
  <c r="B154" i="11" a="1"/>
  <c r="B154" i="11" s="1"/>
  <c r="B206" i="11" a="1"/>
  <c r="B206" i="11" s="1"/>
  <c r="B138" i="11" a="1"/>
  <c r="B138" i="11" s="1"/>
  <c r="B62" i="11" a="1"/>
  <c r="B62" i="11" s="1"/>
  <c r="B164" i="11" a="1"/>
  <c r="B164" i="11" s="1"/>
  <c r="B86" i="11" a="1"/>
  <c r="B86" i="11" s="1"/>
  <c r="B67" i="11" a="1"/>
  <c r="B67" i="11" s="1"/>
  <c r="B35" i="11" a="1"/>
  <c r="B35" i="11" s="1"/>
  <c r="B11" i="11" a="1"/>
  <c r="B11" i="11" s="1"/>
  <c r="B270" i="11" a="1"/>
  <c r="B270" i="11" s="1"/>
  <c r="B83" i="11" a="1"/>
  <c r="B83" i="11" s="1"/>
  <c r="B123" i="11" a="1"/>
  <c r="B123" i="11" s="1"/>
  <c r="B98" i="11" a="1"/>
  <c r="B98" i="11" s="1"/>
  <c r="B243" i="11" a="1"/>
  <c r="B243" i="11" s="1"/>
  <c r="B73" i="11" a="1"/>
  <c r="B73" i="11" s="1"/>
  <c r="B78" i="11" a="1"/>
  <c r="B78" i="11" s="1"/>
  <c r="B48" i="11" a="1"/>
  <c r="B48" i="11" s="1"/>
  <c r="B205" i="11" a="1"/>
  <c r="B205" i="11" s="1"/>
  <c r="B356" i="11" a="1"/>
  <c r="B356" i="11" s="1"/>
  <c r="B55" i="11" a="1"/>
  <c r="B55" i="11" s="1"/>
  <c r="B53" i="11" a="1"/>
  <c r="B53" i="11" s="1"/>
  <c r="B233" i="11" a="1"/>
  <c r="B233" i="11" s="1"/>
  <c r="B177" i="11" a="1"/>
  <c r="B177" i="11" s="1"/>
  <c r="B46" i="11" a="1"/>
  <c r="B46" i="11" s="1"/>
  <c r="B25" i="11" a="1"/>
  <c r="B25" i="11" s="1"/>
  <c r="B399" i="11" a="1"/>
  <c r="B399" i="11" s="1"/>
  <c r="B76" i="11" a="1"/>
  <c r="B76" i="11" s="1"/>
  <c r="B262" i="11" a="1"/>
  <c r="B262" i="11" s="1"/>
  <c r="B126" i="11" a="1"/>
  <c r="B126" i="11" s="1"/>
  <c r="B317" i="11" a="1"/>
  <c r="B317" i="11" s="1"/>
  <c r="B212" i="11" a="1"/>
  <c r="B212" i="11" s="1"/>
  <c r="B24" i="11" a="1"/>
  <c r="B24" i="11" s="1"/>
  <c r="B20" i="11" a="1"/>
  <c r="B20" i="11" s="1"/>
  <c r="B226" i="11" a="1"/>
  <c r="B226" i="11" s="1"/>
  <c r="B109" i="11" a="1"/>
  <c r="B109" i="11" s="1"/>
  <c r="B361" i="11" a="1"/>
  <c r="B361" i="11" s="1"/>
  <c r="B378" i="11" a="1"/>
  <c r="B378" i="11" s="1"/>
  <c r="B8" i="11" a="1"/>
  <c r="B8" i="11" s="1"/>
  <c r="B149" i="11" a="1"/>
  <c r="B149" i="11" s="1"/>
  <c r="B166" i="11" a="1"/>
  <c r="B166" i="11" s="1"/>
  <c r="B215" i="11" a="1"/>
  <c r="B215" i="11" s="1"/>
  <c r="B105" i="11" a="1"/>
  <c r="B105" i="11" s="1"/>
  <c r="B163" i="11" a="1"/>
  <c r="B163" i="11" s="1"/>
  <c r="B439" i="11" a="1"/>
  <c r="B439" i="11" s="1"/>
  <c r="B124" i="11" a="1"/>
  <c r="B124" i="11" s="1"/>
  <c r="B110" i="11" a="1"/>
  <c r="B110" i="11" s="1"/>
  <c r="B112" i="11" a="1"/>
  <c r="B112" i="11" s="1"/>
  <c r="B65" i="11" a="1"/>
  <c r="B65" i="11" s="1"/>
  <c r="B238" i="11" a="1"/>
  <c r="B238" i="11" s="1"/>
  <c r="B27" i="11" a="1"/>
  <c r="B27" i="11" s="1"/>
  <c r="B69" i="11" a="1"/>
  <c r="B69" i="11" s="1"/>
  <c r="B42" i="11" a="1"/>
  <c r="B42" i="11" s="1"/>
  <c r="B221" i="11" a="1"/>
  <c r="B221" i="11" s="1"/>
  <c r="B383" i="11" a="1"/>
  <c r="B383" i="11" s="1"/>
  <c r="B28" i="11" a="1"/>
  <c r="B28" i="11" s="1"/>
  <c r="B31" i="11" a="1"/>
  <c r="B31" i="11" s="1"/>
  <c r="B7" i="11" a="1"/>
  <c r="B7" i="11" s="1"/>
  <c r="B179" i="11" a="1"/>
  <c r="B179" i="11" s="1"/>
  <c r="B220" i="11" a="1"/>
  <c r="B220" i="11" s="1"/>
  <c r="B101" i="11" a="1"/>
  <c r="B101" i="11" s="1"/>
  <c r="B102" i="11" a="1"/>
  <c r="B102" i="11" s="1"/>
  <c r="B66" i="11" a="1"/>
  <c r="B66" i="11" s="1"/>
  <c r="B60" i="11" a="1"/>
  <c r="B60" i="11" s="1"/>
  <c r="B354" i="11" a="1"/>
  <c r="B354" i="11" s="1"/>
  <c r="B21" i="11" a="1"/>
  <c r="B21" i="11" s="1"/>
  <c r="B171" i="11" a="1"/>
  <c r="B171" i="11" s="1"/>
  <c r="B219" i="11" a="1"/>
  <c r="B219" i="11" s="1"/>
  <c r="B23" i="11" a="1"/>
  <c r="B23" i="11" s="1"/>
  <c r="B29" i="11" a="1"/>
  <c r="B29" i="11" s="1"/>
  <c r="B223" i="11" a="1"/>
  <c r="B223" i="11" s="1"/>
  <c r="B408" i="11" a="1"/>
  <c r="B408" i="11" s="1"/>
  <c r="B165" i="11" a="1"/>
  <c r="B165" i="11" s="1"/>
  <c r="B74" i="11" a="1"/>
  <c r="B74" i="11" s="1"/>
  <c r="B16" i="11" a="1"/>
  <c r="B16" i="11" s="1"/>
  <c r="B4" i="11" a="1"/>
  <c r="B4" i="11" s="1"/>
  <c r="B85" i="11" a="1"/>
  <c r="B85" i="11" s="1"/>
  <c r="B92" i="11" a="1"/>
  <c r="B92" i="11" s="1"/>
  <c r="B377" i="11" a="1"/>
  <c r="B377" i="11" s="1"/>
  <c r="B131" i="11" a="1"/>
  <c r="B131" i="11" s="1"/>
  <c r="B99" i="11" a="1"/>
  <c r="B99" i="11" s="1"/>
  <c r="G506" i="11" a="1"/>
  <c r="G506" i="11" s="1"/>
  <c r="G458" i="11" a="1"/>
  <c r="G458" i="11" s="1"/>
  <c r="G490" i="11" a="1"/>
  <c r="G490" i="11" s="1"/>
  <c r="G505" i="11" a="1"/>
  <c r="G505" i="11" s="1"/>
  <c r="G368" i="11" a="1"/>
  <c r="G368" i="11" s="1"/>
  <c r="G502" i="11" a="1"/>
  <c r="G502" i="11" s="1"/>
  <c r="G450" i="11" a="1"/>
  <c r="G450" i="11" s="1"/>
  <c r="G456" i="11" a="1"/>
  <c r="G456" i="11" s="1"/>
  <c r="G250" i="11" a="1"/>
  <c r="G250" i="11" s="1"/>
  <c r="G461" i="11" a="1"/>
  <c r="G461" i="11" s="1"/>
  <c r="G488" i="11" a="1"/>
  <c r="G488" i="11" s="1"/>
  <c r="G468" i="11" a="1"/>
  <c r="G468" i="11" s="1"/>
  <c r="G449" i="11" a="1"/>
  <c r="G449" i="11" s="1"/>
  <c r="G504" i="11" a="1"/>
  <c r="G504" i="11" s="1"/>
  <c r="G448" i="11" a="1"/>
  <c r="G448" i="11" s="1"/>
  <c r="G32" i="11" a="1"/>
  <c r="G32" i="11" s="1"/>
  <c r="G91" i="11" a="1"/>
  <c r="G91" i="11" s="1"/>
  <c r="G333" i="11" a="1"/>
  <c r="G333" i="11" s="1"/>
  <c r="G334" i="11" a="1"/>
  <c r="G334" i="11" s="1"/>
  <c r="G471" i="11" a="1"/>
  <c r="G471" i="11" s="1"/>
  <c r="G499" i="11" a="1"/>
  <c r="G499" i="11" s="1"/>
  <c r="G496" i="11" a="1"/>
  <c r="G496" i="11" s="1"/>
  <c r="G108" i="11" a="1"/>
  <c r="G108" i="11" s="1"/>
  <c r="G320" i="11" a="1"/>
  <c r="G320" i="11" s="1"/>
  <c r="G475" i="11" a="1"/>
  <c r="G475" i="11" s="1"/>
  <c r="G381" i="11" a="1"/>
  <c r="G381" i="11" s="1"/>
  <c r="G373" i="11" a="1"/>
  <c r="G373" i="11" s="1"/>
  <c r="G500" i="11" a="1"/>
  <c r="G500" i="11" s="1"/>
  <c r="G201" i="11" a="1"/>
  <c r="G201" i="11" s="1"/>
  <c r="G326" i="11" a="1"/>
  <c r="G326" i="11" s="1"/>
  <c r="G494" i="11" a="1"/>
  <c r="G494" i="11" s="1"/>
  <c r="G401" i="11" a="1"/>
  <c r="G401" i="11" s="1"/>
  <c r="G501" i="11" a="1"/>
  <c r="G501" i="11" s="1"/>
  <c r="G480" i="11" a="1"/>
  <c r="G480" i="11" s="1"/>
  <c r="G211" i="11" a="1"/>
  <c r="G211" i="11" s="1"/>
  <c r="G429" i="11" a="1"/>
  <c r="G429" i="11" s="1"/>
  <c r="G315" i="11" a="1"/>
  <c r="G315" i="11" s="1"/>
  <c r="G367" i="11" a="1"/>
  <c r="G367" i="11" s="1"/>
  <c r="G244" i="11" a="1"/>
  <c r="G244" i="11" s="1"/>
  <c r="G412" i="11" a="1"/>
  <c r="G412" i="11" s="1"/>
  <c r="G470" i="11" a="1"/>
  <c r="G470" i="11" s="1"/>
  <c r="G426" i="11" a="1"/>
  <c r="G426" i="11" s="1"/>
  <c r="G443" i="11" a="1"/>
  <c r="G443" i="11" s="1"/>
  <c r="G445" i="11" a="1"/>
  <c r="G445" i="11" s="1"/>
  <c r="G298" i="11" a="1"/>
  <c r="G298" i="11" s="1"/>
  <c r="G374" i="11" a="1"/>
  <c r="G374" i="11" s="1"/>
  <c r="G307" i="11" a="1"/>
  <c r="G307" i="11" s="1"/>
  <c r="G345" i="11" a="1"/>
  <c r="G345" i="11" s="1"/>
  <c r="G479" i="11" a="1"/>
  <c r="G479" i="11" s="1"/>
  <c r="G474" i="11" a="1"/>
  <c r="G474" i="11" s="1"/>
  <c r="G258" i="11" a="1"/>
  <c r="G258" i="11" s="1"/>
  <c r="G295" i="11" a="1"/>
  <c r="G295" i="11" s="1"/>
  <c r="G360" i="11" a="1"/>
  <c r="G360" i="11" s="1"/>
  <c r="G365" i="11" a="1"/>
  <c r="G365" i="11" s="1"/>
  <c r="G351" i="11" a="1"/>
  <c r="G351" i="11" s="1"/>
  <c r="G242" i="11" a="1"/>
  <c r="G242" i="11" s="1"/>
  <c r="G451" i="11" a="1"/>
  <c r="G451" i="11" s="1"/>
  <c r="G252" i="11" a="1"/>
  <c r="G252" i="11" s="1"/>
  <c r="G344" i="11" a="1"/>
  <c r="G344" i="11" s="1"/>
  <c r="G425" i="11" a="1"/>
  <c r="G425" i="11" s="1"/>
  <c r="G486" i="11" a="1"/>
  <c r="G486" i="11" s="1"/>
  <c r="G472" i="11" a="1"/>
  <c r="G472" i="11" s="1"/>
  <c r="G347" i="11" a="1"/>
  <c r="G347" i="11" s="1"/>
  <c r="G272" i="11" a="1"/>
  <c r="G272" i="11" s="1"/>
  <c r="G464" i="11" a="1"/>
  <c r="G464" i="11" s="1"/>
  <c r="G410" i="11" a="1"/>
  <c r="G410" i="11" s="1"/>
  <c r="G289" i="11" a="1"/>
  <c r="G289" i="11" s="1"/>
  <c r="G485" i="11" a="1"/>
  <c r="G485" i="11" s="1"/>
  <c r="G414" i="11" a="1"/>
  <c r="G414" i="11" s="1"/>
  <c r="G455" i="11" a="1"/>
  <c r="G455" i="11" s="1"/>
  <c r="G133" i="11" a="1"/>
  <c r="G133" i="11" s="1"/>
  <c r="G467" i="11" a="1"/>
  <c r="G467" i="11" s="1"/>
  <c r="G413" i="11" a="1"/>
  <c r="G413" i="11" s="1"/>
  <c r="G462" i="11" a="1"/>
  <c r="G462" i="11" s="1"/>
  <c r="G274" i="11" a="1"/>
  <c r="G274" i="11" s="1"/>
  <c r="G424" i="11" a="1"/>
  <c r="G424" i="11" s="1"/>
  <c r="G293" i="11" a="1"/>
  <c r="G293" i="11" s="1"/>
  <c r="G484" i="11" a="1"/>
  <c r="G484" i="11" s="1"/>
  <c r="G489" i="11" a="1"/>
  <c r="G489" i="11" s="1"/>
  <c r="G362" i="11" a="1"/>
  <c r="G362" i="11" s="1"/>
  <c r="G353" i="11" a="1"/>
  <c r="G353" i="11" s="1"/>
  <c r="G338" i="11" a="1"/>
  <c r="G338" i="11" s="1"/>
  <c r="G178" i="11" a="1"/>
  <c r="G178" i="11" s="1"/>
  <c r="G407" i="11" a="1"/>
  <c r="G407" i="11" s="1"/>
  <c r="G254" i="11" a="1"/>
  <c r="G254" i="11" s="1"/>
  <c r="G10" i="11" a="1"/>
  <c r="G10" i="11" s="1"/>
  <c r="G366" i="11" a="1"/>
  <c r="G366" i="11" s="1"/>
  <c r="G288" i="11" a="1"/>
  <c r="G288" i="11" s="1"/>
  <c r="G466" i="11" a="1"/>
  <c r="G466" i="11" s="1"/>
  <c r="G287" i="11" a="1"/>
  <c r="G287" i="11" s="1"/>
  <c r="G405" i="11" a="1"/>
  <c r="G405" i="11" s="1"/>
  <c r="G266" i="11" a="1"/>
  <c r="G266" i="11" s="1"/>
  <c r="G251" i="11" a="1"/>
  <c r="G251" i="11" s="1"/>
  <c r="G330" i="11" a="1"/>
  <c r="G330" i="11" s="1"/>
  <c r="G49" i="11" a="1"/>
  <c r="G49" i="11" s="1"/>
  <c r="G446" i="11" a="1"/>
  <c r="G446" i="11" s="1"/>
  <c r="G379" i="11" a="1"/>
  <c r="G379" i="11" s="1"/>
  <c r="G72" i="11" a="1"/>
  <c r="G72" i="11" s="1"/>
  <c r="G357" i="11" a="1"/>
  <c r="G357" i="11" s="1"/>
  <c r="G418" i="11" a="1"/>
  <c r="G418" i="11" s="1"/>
  <c r="G39" i="11" a="1"/>
  <c r="G39" i="11" s="1"/>
  <c r="G265" i="11" a="1"/>
  <c r="G265" i="11" s="1"/>
  <c r="G281" i="11" a="1"/>
  <c r="G281" i="11" s="1"/>
  <c r="G444" i="11" a="1"/>
  <c r="G444" i="11" s="1"/>
  <c r="G50" i="11" a="1"/>
  <c r="G50" i="11" s="1"/>
  <c r="G460" i="11" a="1"/>
  <c r="G460" i="11" s="1"/>
  <c r="G371" i="11" a="1"/>
  <c r="G371" i="11" s="1"/>
  <c r="G208" i="11" a="1"/>
  <c r="G208" i="11" s="1"/>
  <c r="G403" i="11" a="1"/>
  <c r="G403" i="11" s="1"/>
  <c r="G473" i="11" a="1"/>
  <c r="G473" i="11" s="1"/>
  <c r="G128" i="11" a="1"/>
  <c r="G128" i="11" s="1"/>
  <c r="G452" i="11" a="1"/>
  <c r="G452" i="11" s="1"/>
  <c r="G375" i="11" a="1"/>
  <c r="G375" i="11" s="1"/>
  <c r="G87" i="11" a="1"/>
  <c r="G87" i="11" s="1"/>
  <c r="G115" i="11" a="1"/>
  <c r="G115" i="11" s="1"/>
  <c r="G302" i="11" a="1"/>
  <c r="G302" i="11" s="1"/>
  <c r="G202" i="11" a="1"/>
  <c r="G202" i="11" s="1"/>
  <c r="G465" i="11" a="1"/>
  <c r="G465" i="11" s="1"/>
  <c r="G264" i="11" a="1"/>
  <c r="G264" i="11" s="1"/>
  <c r="G269" i="11" a="1"/>
  <c r="G269" i="11" s="1"/>
  <c r="G359" i="11" a="1"/>
  <c r="G359" i="11" s="1"/>
  <c r="G17" i="11" a="1"/>
  <c r="G17" i="11" s="1"/>
  <c r="G469" i="11" a="1"/>
  <c r="G469" i="11" s="1"/>
  <c r="G228" i="11" a="1"/>
  <c r="G228" i="11" s="1"/>
  <c r="G415" i="11" a="1"/>
  <c r="G415" i="11" s="1"/>
  <c r="G104" i="11" a="1"/>
  <c r="G104" i="11" s="1"/>
  <c r="G247" i="11" a="1"/>
  <c r="G247" i="11" s="1"/>
  <c r="G457" i="11" a="1"/>
  <c r="G457" i="11" s="1"/>
  <c r="G70" i="11" a="1"/>
  <c r="G70" i="11" s="1"/>
  <c r="G335" i="11" a="1"/>
  <c r="G335" i="11" s="1"/>
  <c r="G498" i="11" a="1"/>
  <c r="G498" i="11" s="1"/>
  <c r="G417" i="11" a="1"/>
  <c r="G417" i="11" s="1"/>
  <c r="G280" i="11" a="1"/>
  <c r="G280" i="11" s="1"/>
  <c r="G144" i="11" a="1"/>
  <c r="G144" i="11" s="1"/>
  <c r="G248" i="11" a="1"/>
  <c r="G248" i="11" s="1"/>
  <c r="G497" i="11" a="1"/>
  <c r="G497" i="11" s="1"/>
  <c r="G277" i="11" a="1"/>
  <c r="G277" i="11" s="1"/>
  <c r="G47" i="11" a="1"/>
  <c r="G47" i="11" s="1"/>
  <c r="G382" i="11" a="1"/>
  <c r="G382" i="11" s="1"/>
  <c r="G402" i="11" a="1"/>
  <c r="G402" i="11" s="1"/>
  <c r="G393" i="11" a="1"/>
  <c r="G393" i="11" s="1"/>
  <c r="G225" i="11" a="1"/>
  <c r="G225" i="11" s="1"/>
  <c r="G380" i="11" a="1"/>
  <c r="G380" i="11" s="1"/>
  <c r="G129" i="11" a="1"/>
  <c r="G129" i="11" s="1"/>
  <c r="G312" i="11" a="1"/>
  <c r="G312" i="11" s="1"/>
  <c r="G276" i="11" a="1"/>
  <c r="G276" i="11" s="1"/>
  <c r="G192" i="11" a="1"/>
  <c r="G192" i="11" s="1"/>
  <c r="G392" i="11" a="1"/>
  <c r="G392" i="11" s="1"/>
  <c r="G169" i="11" a="1"/>
  <c r="G169" i="11" s="1"/>
  <c r="G161" i="11" a="1"/>
  <c r="G161" i="11" s="1"/>
  <c r="G82" i="11" a="1"/>
  <c r="G82" i="11" s="1"/>
  <c r="G422" i="11" a="1"/>
  <c r="G422" i="11" s="1"/>
  <c r="G395" i="11" a="1"/>
  <c r="G395" i="11" s="1"/>
  <c r="G13" i="11" a="1"/>
  <c r="G13" i="11" s="1"/>
  <c r="G337" i="11" a="1"/>
  <c r="G337" i="11" s="1"/>
  <c r="G385" i="11" a="1"/>
  <c r="G385" i="11" s="1"/>
  <c r="G440" i="11" a="1"/>
  <c r="G440" i="11" s="1"/>
  <c r="G430" i="11" a="1"/>
  <c r="G430" i="11" s="1"/>
  <c r="G71" i="11" a="1"/>
  <c r="G71" i="11" s="1"/>
  <c r="G372" i="11" a="1"/>
  <c r="G372" i="11" s="1"/>
  <c r="G232" i="11" a="1"/>
  <c r="G232" i="11" s="1"/>
  <c r="G19" i="11" a="1"/>
  <c r="G19" i="11" s="1"/>
  <c r="G306" i="11" a="1"/>
  <c r="G306" i="11" s="1"/>
  <c r="G397" i="11" a="1"/>
  <c r="G397" i="11" s="1"/>
  <c r="G492" i="11" a="1"/>
  <c r="G492" i="11" s="1"/>
  <c r="G427" i="11" a="1"/>
  <c r="G427" i="11" s="1"/>
  <c r="G447" i="11" a="1"/>
  <c r="G447" i="11" s="1"/>
  <c r="G394" i="11" a="1"/>
  <c r="G394" i="11" s="1"/>
  <c r="G436" i="11" a="1"/>
  <c r="G436" i="11" s="1"/>
  <c r="G132" i="11" a="1"/>
  <c r="G132" i="11" s="1"/>
  <c r="G364" i="11" a="1"/>
  <c r="G364" i="11" s="1"/>
  <c r="G319" i="11" a="1"/>
  <c r="G319" i="11" s="1"/>
  <c r="G75" i="11" a="1"/>
  <c r="G75" i="11" s="1"/>
  <c r="G420" i="11" a="1"/>
  <c r="G420" i="11" s="1"/>
  <c r="G453" i="11" a="1"/>
  <c r="G453" i="11" s="1"/>
  <c r="G459" i="11" a="1"/>
  <c r="G459" i="11" s="1"/>
  <c r="G273" i="11" a="1"/>
  <c r="G273" i="11" s="1"/>
  <c r="G234" i="11" a="1"/>
  <c r="G234" i="11" s="1"/>
  <c r="G284" i="11" a="1"/>
  <c r="G284" i="11" s="1"/>
  <c r="G321" i="11" a="1"/>
  <c r="G321" i="11" s="1"/>
  <c r="G363" i="11" a="1"/>
  <c r="G363" i="11" s="1"/>
  <c r="G442" i="11" a="1"/>
  <c r="G442" i="11" s="1"/>
  <c r="G495" i="11" a="1"/>
  <c r="G495" i="11" s="1"/>
  <c r="G194" i="11" a="1"/>
  <c r="G194" i="11" s="1"/>
  <c r="G278" i="11" a="1"/>
  <c r="G278" i="11" s="1"/>
  <c r="G158" i="11" a="1"/>
  <c r="G158" i="11" s="1"/>
  <c r="G107" i="11" a="1"/>
  <c r="G107" i="11" s="1"/>
  <c r="G113" i="11" a="1"/>
  <c r="G113" i="11" s="1"/>
  <c r="G182" i="11" a="1"/>
  <c r="G182" i="11" s="1"/>
  <c r="G324" i="11" a="1"/>
  <c r="G324" i="11" s="1"/>
  <c r="G134" i="11" a="1"/>
  <c r="G134" i="11" s="1"/>
  <c r="G210" i="11" a="1"/>
  <c r="G210" i="11" s="1"/>
  <c r="G336" i="11" a="1"/>
  <c r="G336" i="11" s="1"/>
  <c r="G183" i="11" a="1"/>
  <c r="G183" i="11" s="1"/>
  <c r="G146" i="11" a="1"/>
  <c r="G146" i="11" s="1"/>
  <c r="G224" i="11" a="1"/>
  <c r="G224" i="11" s="1"/>
  <c r="G400" i="11" a="1"/>
  <c r="G400" i="11" s="1"/>
  <c r="G290" i="11" a="1"/>
  <c r="G290" i="11" s="1"/>
  <c r="G96" i="11" a="1"/>
  <c r="G96" i="11" s="1"/>
  <c r="G340" i="11" a="1"/>
  <c r="G340" i="11" s="1"/>
  <c r="G191" i="11" a="1"/>
  <c r="G191" i="11" s="1"/>
  <c r="G88" i="11" a="1"/>
  <c r="G88" i="11" s="1"/>
  <c r="G487" i="11" a="1"/>
  <c r="G487" i="11" s="1"/>
  <c r="G45" i="11" a="1"/>
  <c r="G45" i="11" s="1"/>
  <c r="G313" i="11" a="1"/>
  <c r="G313" i="11" s="1"/>
  <c r="G346" i="11" a="1"/>
  <c r="G346" i="11" s="1"/>
  <c r="G308" i="11" a="1"/>
  <c r="G308" i="11" s="1"/>
  <c r="G77" i="11" a="1"/>
  <c r="G77" i="11" s="1"/>
  <c r="G267" i="11" a="1"/>
  <c r="G267" i="11" s="1"/>
  <c r="G398" i="11" a="1"/>
  <c r="G398" i="11" s="1"/>
  <c r="G80" i="11" a="1"/>
  <c r="G80" i="11" s="1"/>
  <c r="G156" i="11" a="1"/>
  <c r="G156" i="11" s="1"/>
  <c r="G61" i="11" a="1"/>
  <c r="G61" i="11" s="1"/>
  <c r="G203" i="11" a="1"/>
  <c r="G203" i="11" s="1"/>
  <c r="G114" i="11" a="1"/>
  <c r="G114" i="11" s="1"/>
  <c r="G196" i="11" a="1"/>
  <c r="G196" i="11" s="1"/>
  <c r="G396" i="11" a="1"/>
  <c r="G396" i="11" s="1"/>
  <c r="G213" i="11" a="1"/>
  <c r="G213" i="11" s="1"/>
  <c r="G327" i="11" a="1"/>
  <c r="G327" i="11" s="1"/>
  <c r="G478" i="11" a="1"/>
  <c r="G478" i="11" s="1"/>
  <c r="G388" i="11" a="1"/>
  <c r="G388" i="11" s="1"/>
  <c r="G127" i="11" a="1"/>
  <c r="G127" i="11" s="1"/>
  <c r="G229" i="11" a="1"/>
  <c r="G229" i="11" s="1"/>
  <c r="G241" i="11" a="1"/>
  <c r="G241" i="11" s="1"/>
  <c r="G283" i="11" a="1"/>
  <c r="G283" i="11" s="1"/>
  <c r="G120" i="11" a="1"/>
  <c r="G120" i="11" s="1"/>
  <c r="G314" i="11" a="1"/>
  <c r="G314" i="11" s="1"/>
  <c r="G369" i="11" a="1"/>
  <c r="G369" i="11" s="1"/>
  <c r="G155" i="11" a="1"/>
  <c r="G155" i="11" s="1"/>
  <c r="G355" i="11" a="1"/>
  <c r="G355" i="11" s="1"/>
  <c r="G432" i="11" a="1"/>
  <c r="G432" i="11" s="1"/>
  <c r="G68" i="11" a="1"/>
  <c r="G68" i="11" s="1"/>
  <c r="G207" i="11" a="1"/>
  <c r="G207" i="11" s="1"/>
  <c r="G332" i="11" a="1"/>
  <c r="G332" i="11" s="1"/>
  <c r="G34" i="11" a="1"/>
  <c r="G34" i="11" s="1"/>
  <c r="G433" i="11" a="1"/>
  <c r="G433" i="11" s="1"/>
  <c r="G63" i="11" a="1"/>
  <c r="G63" i="11" s="1"/>
  <c r="G84" i="11" a="1"/>
  <c r="G84" i="11" s="1"/>
  <c r="G235" i="11" a="1"/>
  <c r="G235" i="11" s="1"/>
  <c r="G176" i="11" a="1"/>
  <c r="G176" i="11" s="1"/>
  <c r="G391" i="11" a="1"/>
  <c r="G391" i="11" s="1"/>
  <c r="G404" i="11" a="1"/>
  <c r="G404" i="11" s="1"/>
  <c r="G481" i="11" a="1"/>
  <c r="G481" i="11" s="1"/>
  <c r="G292" i="11" a="1"/>
  <c r="G292" i="11" s="1"/>
  <c r="G9" i="11" a="1"/>
  <c r="G9" i="11" s="1"/>
  <c r="G152" i="11" a="1"/>
  <c r="G152" i="11" s="1"/>
  <c r="G286" i="11" a="1"/>
  <c r="G286" i="11" s="1"/>
  <c r="G181" i="11" a="1"/>
  <c r="G181" i="11" s="1"/>
  <c r="G441" i="11" a="1"/>
  <c r="G441" i="11" s="1"/>
  <c r="G325" i="11" a="1"/>
  <c r="G325" i="11" s="1"/>
  <c r="G151" i="11" a="1"/>
  <c r="G151" i="11" s="1"/>
  <c r="G118" i="11" a="1"/>
  <c r="G118" i="11" s="1"/>
  <c r="G309" i="11" a="1"/>
  <c r="G309" i="11" s="1"/>
  <c r="G261" i="11" a="1"/>
  <c r="G261" i="11" s="1"/>
  <c r="G296" i="11" a="1"/>
  <c r="G296" i="11" s="1"/>
  <c r="G135" i="11" a="1"/>
  <c r="G135" i="11" s="1"/>
  <c r="G384" i="11" a="1"/>
  <c r="G384" i="11" s="1"/>
  <c r="G214" i="11" a="1"/>
  <c r="G214" i="11" s="1"/>
  <c r="G197" i="11" a="1"/>
  <c r="G197" i="11" s="1"/>
  <c r="G121" i="11" a="1"/>
  <c r="G121" i="11" s="1"/>
  <c r="G318" i="11" a="1"/>
  <c r="G318" i="11" s="1"/>
  <c r="G187" i="11" a="1"/>
  <c r="G187" i="11" s="1"/>
  <c r="G106" i="11" a="1"/>
  <c r="G106" i="11" s="1"/>
  <c r="G316" i="11" a="1"/>
  <c r="G316" i="11" s="1"/>
  <c r="G59" i="11" a="1"/>
  <c r="G59" i="11" s="1"/>
  <c r="G52" i="11" a="1"/>
  <c r="G52" i="11" s="1"/>
  <c r="G160" i="11" a="1"/>
  <c r="G160" i="11" s="1"/>
  <c r="G100" i="11" a="1"/>
  <c r="G100" i="11" s="1"/>
  <c r="G303" i="11" a="1"/>
  <c r="G303" i="11" s="1"/>
  <c r="G482" i="11" a="1"/>
  <c r="G482" i="11" s="1"/>
  <c r="G352" i="11" a="1"/>
  <c r="G352" i="11" s="1"/>
  <c r="G253" i="11" a="1"/>
  <c r="G253" i="11" s="1"/>
  <c r="G58" i="11" a="1"/>
  <c r="G58" i="11" s="1"/>
  <c r="G503" i="11" a="1"/>
  <c r="G503" i="11" s="1"/>
  <c r="G41" i="11" a="1"/>
  <c r="G41" i="11" s="1"/>
  <c r="G193" i="11" a="1"/>
  <c r="G193" i="11" s="1"/>
  <c r="G282" i="11" a="1"/>
  <c r="G282" i="11" s="1"/>
  <c r="G38" i="11" a="1"/>
  <c r="G38" i="11" s="1"/>
  <c r="G423" i="11" a="1"/>
  <c r="G423" i="11" s="1"/>
  <c r="G431" i="11" a="1"/>
  <c r="G431" i="11" s="1"/>
  <c r="G483" i="11" a="1"/>
  <c r="G483" i="11" s="1"/>
  <c r="G437" i="11" a="1"/>
  <c r="G437" i="11" s="1"/>
  <c r="G259" i="11" a="1"/>
  <c r="G259" i="11" s="1"/>
  <c r="G438" i="11" a="1"/>
  <c r="G438" i="11" s="1"/>
  <c r="G343" i="11" a="1"/>
  <c r="G343" i="11" s="1"/>
  <c r="G245" i="11" a="1"/>
  <c r="G245" i="11" s="1"/>
  <c r="G150" i="11" a="1"/>
  <c r="G150" i="11" s="1"/>
  <c r="G175" i="11" a="1"/>
  <c r="G175" i="11" s="1"/>
  <c r="G14" i="11" a="1"/>
  <c r="G14" i="11" s="1"/>
  <c r="G189" i="11" a="1"/>
  <c r="G189" i="11" s="1"/>
  <c r="G119" i="11" a="1"/>
  <c r="G119" i="11" s="1"/>
  <c r="G222" i="11" a="1"/>
  <c r="G222" i="11" s="1"/>
  <c r="G173" i="11" a="1"/>
  <c r="G173" i="11" s="1"/>
  <c r="G103" i="11" a="1"/>
  <c r="G103" i="11" s="1"/>
  <c r="G216" i="11" a="1"/>
  <c r="G216" i="11" s="1"/>
  <c r="G300" i="11" a="1"/>
  <c r="G300" i="11" s="1"/>
  <c r="G434" i="11" a="1"/>
  <c r="G434" i="11" s="1"/>
  <c r="G386" i="11" a="1"/>
  <c r="G386" i="11" s="1"/>
  <c r="G305" i="11" a="1"/>
  <c r="G305" i="11" s="1"/>
  <c r="G271" i="11" a="1"/>
  <c r="G271" i="11" s="1"/>
  <c r="G51" i="11" a="1"/>
  <c r="G51" i="11" s="1"/>
  <c r="G310" i="11" a="1"/>
  <c r="G310" i="11" s="1"/>
  <c r="G419" i="11" a="1"/>
  <c r="G419" i="11" s="1"/>
  <c r="G322" i="11" a="1"/>
  <c r="G322" i="11" s="1"/>
  <c r="G341" i="11" a="1"/>
  <c r="G341" i="11" s="1"/>
  <c r="G22" i="11" a="1"/>
  <c r="G22" i="11" s="1"/>
  <c r="G249" i="11" a="1"/>
  <c r="G249" i="11" s="1"/>
  <c r="G240" i="11" a="1"/>
  <c r="G240" i="11" s="1"/>
  <c r="G170" i="11" a="1"/>
  <c r="G170" i="11" s="1"/>
  <c r="G454" i="11" a="1"/>
  <c r="G454" i="11" s="1"/>
  <c r="G18" i="11" a="1"/>
  <c r="G18" i="11" s="1"/>
  <c r="G139" i="11" a="1"/>
  <c r="G139" i="11" s="1"/>
  <c r="G376" i="11" a="1"/>
  <c r="G376" i="11" s="1"/>
  <c r="G349" i="11" a="1"/>
  <c r="G349" i="11" s="1"/>
  <c r="G342" i="11" a="1"/>
  <c r="G342" i="11" s="1"/>
  <c r="G275" i="11" a="1"/>
  <c r="G275" i="11" s="1"/>
  <c r="G141" i="11" a="1"/>
  <c r="G141" i="11" s="1"/>
  <c r="G406" i="11" a="1"/>
  <c r="G406" i="11" s="1"/>
  <c r="G200" i="11" a="1"/>
  <c r="G200" i="11" s="1"/>
  <c r="G304" i="11" a="1"/>
  <c r="G304" i="11" s="1"/>
  <c r="G350" i="11" a="1"/>
  <c r="G350" i="11" s="1"/>
  <c r="G239" i="11" a="1"/>
  <c r="G239" i="11" s="1"/>
  <c r="G117" i="11" a="1"/>
  <c r="G117" i="11" s="1"/>
  <c r="G409" i="11" a="1"/>
  <c r="G409" i="11" s="1"/>
  <c r="G12" i="11" a="1"/>
  <c r="G12" i="11" s="1"/>
  <c r="G43" i="11" a="1"/>
  <c r="G43" i="11" s="1"/>
  <c r="G311" i="11" a="1"/>
  <c r="G311" i="11" s="1"/>
  <c r="G389" i="11" a="1"/>
  <c r="G389" i="11" s="1"/>
  <c r="G188" i="11" a="1"/>
  <c r="G188" i="11" s="1"/>
  <c r="G195" i="11" a="1"/>
  <c r="G195" i="11" s="1"/>
  <c r="G54" i="11" a="1"/>
  <c r="G54" i="11" s="1"/>
  <c r="G2" i="11" a="1"/>
  <c r="G2" i="11" s="1"/>
  <c r="G329" i="11" a="1"/>
  <c r="G329" i="11" s="1"/>
  <c r="G428" i="11" a="1"/>
  <c r="G428" i="11" s="1"/>
  <c r="G142" i="11" a="1"/>
  <c r="G142" i="11" s="1"/>
  <c r="G491" i="11" a="1"/>
  <c r="G491" i="11" s="1"/>
  <c r="G387" i="11" a="1"/>
  <c r="G387" i="11" s="1"/>
  <c r="G162" i="11" a="1"/>
  <c r="G162" i="11" s="1"/>
  <c r="G37" i="11" a="1"/>
  <c r="G37" i="11" s="1"/>
  <c r="G256" i="11" a="1"/>
  <c r="G256" i="11" s="1"/>
  <c r="G476" i="11" a="1"/>
  <c r="G476" i="11" s="1"/>
  <c r="G57" i="11" a="1"/>
  <c r="G57" i="11" s="1"/>
  <c r="G263" i="11" a="1"/>
  <c r="G263" i="11" s="1"/>
  <c r="G493" i="11" a="1"/>
  <c r="G493" i="11" s="1"/>
  <c r="G209" i="11" a="1"/>
  <c r="G209" i="11" s="1"/>
  <c r="G94" i="11" a="1"/>
  <c r="G94" i="11" s="1"/>
  <c r="G301" i="11" a="1"/>
  <c r="G301" i="11" s="1"/>
  <c r="G147" i="11" a="1"/>
  <c r="G147" i="11" s="1"/>
  <c r="G130" i="11" a="1"/>
  <c r="G130" i="11" s="1"/>
  <c r="G148" i="11" a="1"/>
  <c r="G148" i="11" s="1"/>
  <c r="G81" i="11" a="1"/>
  <c r="G81" i="11" s="1"/>
  <c r="G260" i="11" a="1"/>
  <c r="G260" i="11" s="1"/>
  <c r="G172" i="11" a="1"/>
  <c r="G172" i="11" s="1"/>
  <c r="G204" i="11" a="1"/>
  <c r="G204" i="11" s="1"/>
  <c r="G328" i="11" a="1"/>
  <c r="G328" i="11" s="1"/>
  <c r="G93" i="11" a="1"/>
  <c r="G93" i="11" s="1"/>
  <c r="G477" i="11" a="1"/>
  <c r="G477" i="11" s="1"/>
  <c r="G390" i="11" a="1"/>
  <c r="G390" i="11" s="1"/>
  <c r="G145" i="11" a="1"/>
  <c r="G145" i="11" s="1"/>
  <c r="G237" i="11" a="1"/>
  <c r="G237" i="11" s="1"/>
  <c r="G79" i="11" a="1"/>
  <c r="G79" i="11" s="1"/>
  <c r="G416" i="11" a="1"/>
  <c r="G416" i="11" s="1"/>
  <c r="G184" i="11" a="1"/>
  <c r="G184" i="11" s="1"/>
  <c r="G180" i="11" a="1"/>
  <c r="G180" i="11" s="1"/>
  <c r="G153" i="11" a="1"/>
  <c r="G153" i="11" s="1"/>
  <c r="G140" i="11" a="1"/>
  <c r="G140" i="11" s="1"/>
  <c r="G339" i="11" a="1"/>
  <c r="G339" i="11" s="1"/>
  <c r="G111" i="11" a="1"/>
  <c r="G111" i="11" s="1"/>
  <c r="G44" i="11" a="1"/>
  <c r="G44" i="11" s="1"/>
  <c r="G174" i="11" a="1"/>
  <c r="G174" i="11" s="1"/>
  <c r="G218" i="11" a="1"/>
  <c r="G218" i="11" s="1"/>
  <c r="G227" i="11" a="1"/>
  <c r="G227" i="11" s="1"/>
  <c r="G125" i="11" a="1"/>
  <c r="G125" i="11" s="1"/>
  <c r="G199" i="11" a="1"/>
  <c r="G199" i="11" s="1"/>
  <c r="G257" i="11" a="1"/>
  <c r="G257" i="11" s="1"/>
  <c r="G291" i="11" a="1"/>
  <c r="G291" i="11" s="1"/>
  <c r="G246" i="11" a="1"/>
  <c r="G246" i="11" s="1"/>
  <c r="G136" i="11" a="1"/>
  <c r="G136" i="11" s="1"/>
  <c r="G26" i="11" a="1"/>
  <c r="G26" i="11" s="1"/>
  <c r="G236" i="11" a="1"/>
  <c r="G236" i="11" s="1"/>
  <c r="G285" i="11" a="1"/>
  <c r="G285" i="11" s="1"/>
  <c r="G3" i="11" a="1"/>
  <c r="G3" i="11" s="1"/>
  <c r="G294" i="11" a="1"/>
  <c r="G294" i="11" s="1"/>
  <c r="G231" i="11" a="1"/>
  <c r="G231" i="11" s="1"/>
  <c r="G30" i="11" a="1"/>
  <c r="G30" i="11" s="1"/>
  <c r="G435" i="11" a="1"/>
  <c r="G435" i="11" s="1"/>
  <c r="G5" i="11" a="1"/>
  <c r="G5" i="11" s="1"/>
  <c r="G143" i="11" a="1"/>
  <c r="G143" i="11" s="1"/>
  <c r="G36" i="11" a="1"/>
  <c r="G36" i="11" s="1"/>
  <c r="G40" i="11" a="1"/>
  <c r="G40" i="11" s="1"/>
  <c r="G411" i="11" a="1"/>
  <c r="G411" i="11" s="1"/>
  <c r="G217" i="11" a="1"/>
  <c r="G217" i="11" s="1"/>
  <c r="G279" i="11" a="1"/>
  <c r="G279" i="11" s="1"/>
  <c r="G116" i="11" a="1"/>
  <c r="G116" i="11" s="1"/>
  <c r="G230" i="11" a="1"/>
  <c r="G230" i="11" s="1"/>
  <c r="G167" i="11" a="1"/>
  <c r="G167" i="11" s="1"/>
  <c r="G15" i="11" a="1"/>
  <c r="G15" i="11" s="1"/>
  <c r="G64" i="11" a="1"/>
  <c r="G64" i="11" s="1"/>
  <c r="G56" i="11" a="1"/>
  <c r="G56" i="11" s="1"/>
  <c r="G89" i="11" a="1"/>
  <c r="G89" i="11" s="1"/>
  <c r="G97" i="11" a="1"/>
  <c r="G97" i="11" s="1"/>
  <c r="G6" i="11" a="1"/>
  <c r="G6" i="11" s="1"/>
  <c r="G185" i="11" a="1"/>
  <c r="G185" i="11" s="1"/>
  <c r="G297" i="11" a="1"/>
  <c r="G297" i="11" s="1"/>
  <c r="G137" i="11" a="1"/>
  <c r="G137" i="11" s="1"/>
  <c r="G421" i="11" a="1"/>
  <c r="G421" i="11" s="1"/>
  <c r="G198" i="11" a="1"/>
  <c r="G198" i="11" s="1"/>
  <c r="G268" i="11" a="1"/>
  <c r="G268" i="11" s="1"/>
  <c r="G157" i="11" a="1"/>
  <c r="G157" i="11" s="1"/>
  <c r="G186" i="11" a="1"/>
  <c r="G186" i="11" s="1"/>
  <c r="G255" i="11" a="1"/>
  <c r="G255" i="11" s="1"/>
  <c r="G370" i="11" a="1"/>
  <c r="G370" i="11" s="1"/>
  <c r="G95" i="11" a="1"/>
  <c r="G95" i="11" s="1"/>
  <c r="G190" i="11" a="1"/>
  <c r="G190" i="11" s="1"/>
  <c r="G348" i="11" a="1"/>
  <c r="G348" i="11" s="1"/>
  <c r="G463" i="11" a="1"/>
  <c r="G463" i="11" s="1"/>
  <c r="G299" i="11" a="1"/>
  <c r="G299" i="11" s="1"/>
  <c r="G323" i="11" a="1"/>
  <c r="G323" i="11" s="1"/>
  <c r="G331" i="11" a="1"/>
  <c r="G331" i="11" s="1"/>
  <c r="G90" i="11" a="1"/>
  <c r="G90" i="11" s="1"/>
  <c r="G168" i="11" a="1"/>
  <c r="G168" i="11" s="1"/>
  <c r="G122" i="11" a="1"/>
  <c r="G122" i="11" s="1"/>
  <c r="G159" i="11" a="1"/>
  <c r="G159" i="11" s="1"/>
  <c r="G358" i="11" a="1"/>
  <c r="G358" i="11" s="1"/>
  <c r="G33" i="11" a="1"/>
  <c r="G33" i="11" s="1"/>
  <c r="G154" i="11" a="1"/>
  <c r="G154" i="11" s="1"/>
  <c r="G206" i="11" a="1"/>
  <c r="G206" i="11" s="1"/>
  <c r="G138" i="11" a="1"/>
  <c r="G138" i="11" s="1"/>
  <c r="G62" i="11" a="1"/>
  <c r="G62" i="11" s="1"/>
  <c r="G164" i="11" a="1"/>
  <c r="G164" i="11" s="1"/>
  <c r="G86" i="11" a="1"/>
  <c r="G86" i="11" s="1"/>
  <c r="G67" i="11" a="1"/>
  <c r="G67" i="11" s="1"/>
  <c r="G35" i="11" a="1"/>
  <c r="G35" i="11" s="1"/>
  <c r="G11" i="11" a="1"/>
  <c r="G11" i="11" s="1"/>
  <c r="G270" i="11" a="1"/>
  <c r="G270" i="11" s="1"/>
  <c r="G83" i="11" a="1"/>
  <c r="G83" i="11" s="1"/>
  <c r="G123" i="11" a="1"/>
  <c r="G123" i="11" s="1"/>
  <c r="G98" i="11" a="1"/>
  <c r="G98" i="11" s="1"/>
  <c r="G243" i="11" a="1"/>
  <c r="G243" i="11" s="1"/>
  <c r="G73" i="11" a="1"/>
  <c r="G73" i="11" s="1"/>
  <c r="G78" i="11" a="1"/>
  <c r="G78" i="11" s="1"/>
  <c r="G48" i="11" a="1"/>
  <c r="G48" i="11" s="1"/>
  <c r="G205" i="11" a="1"/>
  <c r="G205" i="11" s="1"/>
  <c r="G356" i="11" a="1"/>
  <c r="G356" i="11" s="1"/>
  <c r="G55" i="11" a="1"/>
  <c r="G55" i="11" s="1"/>
  <c r="G53" i="11" a="1"/>
  <c r="G53" i="11" s="1"/>
  <c r="G233" i="11" a="1"/>
  <c r="G233" i="11" s="1"/>
  <c r="G177" i="11" a="1"/>
  <c r="G177" i="11" s="1"/>
  <c r="G46" i="11" a="1"/>
  <c r="G46" i="11" s="1"/>
  <c r="G25" i="11" a="1"/>
  <c r="G25" i="11" s="1"/>
  <c r="G399" i="11" a="1"/>
  <c r="G399" i="11" s="1"/>
  <c r="G76" i="11" a="1"/>
  <c r="G76" i="11" s="1"/>
  <c r="G262" i="11" a="1"/>
  <c r="G262" i="11" s="1"/>
  <c r="G126" i="11" a="1"/>
  <c r="G126" i="11" s="1"/>
  <c r="G317" i="11" a="1"/>
  <c r="G317" i="11" s="1"/>
  <c r="G212" i="11" a="1"/>
  <c r="G212" i="11" s="1"/>
  <c r="G24" i="11" a="1"/>
  <c r="G24" i="11" s="1"/>
  <c r="G20" i="11" a="1"/>
  <c r="G20" i="11" s="1"/>
  <c r="G226" i="11" a="1"/>
  <c r="G226" i="11" s="1"/>
  <c r="G109" i="11" a="1"/>
  <c r="G109" i="11" s="1"/>
  <c r="G361" i="11" a="1"/>
  <c r="G361" i="11" s="1"/>
  <c r="G378" i="11" a="1"/>
  <c r="G378" i="11" s="1"/>
  <c r="G8" i="11" a="1"/>
  <c r="G8" i="11" s="1"/>
  <c r="G149" i="11" a="1"/>
  <c r="G149" i="11" s="1"/>
  <c r="G166" i="11" a="1"/>
  <c r="G166" i="11" s="1"/>
  <c r="G215" i="11" a="1"/>
  <c r="G215" i="11" s="1"/>
  <c r="G105" i="11" a="1"/>
  <c r="G105" i="11" s="1"/>
  <c r="G163" i="11" a="1"/>
  <c r="G163" i="11" s="1"/>
  <c r="G439" i="11" a="1"/>
  <c r="G439" i="11" s="1"/>
  <c r="G124" i="11" a="1"/>
  <c r="G124" i="11" s="1"/>
  <c r="G110" i="11" a="1"/>
  <c r="G110" i="11" s="1"/>
  <c r="G112" i="11" a="1"/>
  <c r="G112" i="11" s="1"/>
  <c r="G65" i="11" a="1"/>
  <c r="G65" i="11" s="1"/>
  <c r="G238" i="11" a="1"/>
  <c r="G238" i="11" s="1"/>
  <c r="G27" i="11" a="1"/>
  <c r="G27" i="11" s="1"/>
  <c r="G69" i="11" a="1"/>
  <c r="G69" i="11" s="1"/>
  <c r="G42" i="11" a="1"/>
  <c r="G42" i="11" s="1"/>
  <c r="G221" i="11" a="1"/>
  <c r="G221" i="11" s="1"/>
  <c r="G383" i="11" a="1"/>
  <c r="G383" i="11" s="1"/>
  <c r="G28" i="11" a="1"/>
  <c r="G28" i="11" s="1"/>
  <c r="G31" i="11" a="1"/>
  <c r="G31" i="11" s="1"/>
  <c r="G7" i="11" a="1"/>
  <c r="G7" i="11" s="1"/>
  <c r="G179" i="11" a="1"/>
  <c r="G179" i="11" s="1"/>
  <c r="G220" i="11" a="1"/>
  <c r="G220" i="11" s="1"/>
  <c r="G101" i="11" a="1"/>
  <c r="G101" i="11" s="1"/>
  <c r="G102" i="11" a="1"/>
  <c r="G102" i="11" s="1"/>
  <c r="G66" i="11" a="1"/>
  <c r="G66" i="11" s="1"/>
  <c r="G60" i="11" a="1"/>
  <c r="G60" i="11" s="1"/>
  <c r="G354" i="11" a="1"/>
  <c r="G354" i="11" s="1"/>
  <c r="G21" i="11" a="1"/>
  <c r="G21" i="11" s="1"/>
  <c r="G171" i="11" a="1"/>
  <c r="G171" i="11" s="1"/>
  <c r="G219" i="11" a="1"/>
  <c r="G219" i="11" s="1"/>
  <c r="G23" i="11" a="1"/>
  <c r="G23" i="11" s="1"/>
  <c r="G29" i="11" a="1"/>
  <c r="G29" i="11" s="1"/>
  <c r="G223" i="11" a="1"/>
  <c r="G223" i="11" s="1"/>
  <c r="G408" i="11" a="1"/>
  <c r="G408" i="11" s="1"/>
  <c r="G165" i="11" a="1"/>
  <c r="G165" i="11" s="1"/>
  <c r="G74" i="11" a="1"/>
  <c r="G74" i="11" s="1"/>
  <c r="G16" i="11" a="1"/>
  <c r="G16" i="11" s="1"/>
  <c r="G4" i="11" a="1"/>
  <c r="G4" i="11" s="1"/>
  <c r="G85" i="11" a="1"/>
  <c r="G85" i="11" s="1"/>
  <c r="G92" i="11" a="1"/>
  <c r="G92" i="11" s="1"/>
  <c r="G377" i="11" a="1"/>
  <c r="G377" i="11" s="1"/>
  <c r="G131" i="11" a="1"/>
  <c r="G131" i="11" s="1"/>
  <c r="G99" i="11" a="1"/>
  <c r="G99" i="11" s="1"/>
  <c r="O151" i="11" a="1"/>
  <c r="O151" i="11" s="1"/>
  <c r="O165" i="11" a="1"/>
  <c r="O165" i="11" s="1"/>
  <c r="O252" i="11" a="1"/>
  <c r="O252" i="11" s="1"/>
  <c r="O338" i="11" a="1"/>
  <c r="O338" i="11" s="1"/>
  <c r="O306" i="11" a="1"/>
  <c r="O306" i="11" s="1"/>
  <c r="O86" i="11" a="1"/>
  <c r="O86" i="11" s="1"/>
  <c r="O240" i="11" a="1"/>
  <c r="O240" i="11" s="1"/>
  <c r="O55" i="11" a="1"/>
  <c r="O55" i="11" s="1"/>
  <c r="O260" i="11" a="1"/>
  <c r="O260" i="11" s="1"/>
  <c r="O230" i="11" a="1"/>
  <c r="O230" i="11" s="1"/>
  <c r="O423" i="11" a="1"/>
  <c r="O423" i="11" s="1"/>
  <c r="O428" i="11" a="1"/>
  <c r="O428" i="11" s="1"/>
  <c r="O126" i="11" a="1"/>
  <c r="O126" i="11" s="1"/>
  <c r="O501" i="11" a="1"/>
  <c r="O501" i="11" s="1"/>
  <c r="O356" i="11" a="1"/>
  <c r="O356" i="11" s="1"/>
  <c r="O454" i="11" a="1"/>
  <c r="O454" i="11" s="1"/>
  <c r="O502" i="11" a="1"/>
  <c r="O502" i="11" s="1"/>
  <c r="O128" i="11" a="1"/>
  <c r="O128" i="11" s="1"/>
  <c r="O57" i="11" a="1"/>
  <c r="O57" i="11" s="1"/>
  <c r="O116" i="11" a="1"/>
  <c r="O116" i="11" s="1"/>
  <c r="O361" i="11" a="1"/>
  <c r="O361" i="11" s="1"/>
  <c r="O89" i="11" a="1"/>
  <c r="O89" i="11" s="1"/>
  <c r="O205" i="11" a="1"/>
  <c r="O205" i="11" s="1"/>
  <c r="O346" i="11" a="1"/>
  <c r="O346" i="11" s="1"/>
  <c r="O241" i="11" a="1"/>
  <c r="O241" i="11" s="1"/>
  <c r="O60" i="11" a="1"/>
  <c r="O60" i="11" s="1"/>
  <c r="O261" i="11" a="1"/>
  <c r="O261" i="11" s="1"/>
  <c r="O80" i="11" a="1"/>
  <c r="O80" i="11" s="1"/>
  <c r="O13" i="11" a="1"/>
  <c r="O13" i="11" s="1"/>
  <c r="O413" i="11" a="1"/>
  <c r="O413" i="11" s="1"/>
  <c r="O316" i="11" a="1"/>
  <c r="O316" i="11" s="1"/>
  <c r="O37" i="11" a="1"/>
  <c r="O37" i="11" s="1"/>
  <c r="O184" i="11" a="1"/>
  <c r="O184" i="11" s="1"/>
  <c r="O83" i="11" a="1"/>
  <c r="O83" i="11" s="1"/>
  <c r="O6" i="11" a="1"/>
  <c r="O6" i="11" s="1"/>
  <c r="O147" i="11" a="1"/>
  <c r="O147" i="11" s="1"/>
  <c r="O68" i="11" a="1"/>
  <c r="O68" i="11" s="1"/>
  <c r="O90" i="11" a="1"/>
  <c r="O90" i="11" s="1"/>
  <c r="O162" i="11" a="1"/>
  <c r="O162" i="11" s="1"/>
  <c r="O433" i="11" a="1"/>
  <c r="O433" i="11" s="1"/>
  <c r="O30" i="11" a="1"/>
  <c r="O30" i="11" s="1"/>
  <c r="O62" i="11" a="1"/>
  <c r="O62" i="11" s="1"/>
  <c r="O369" i="11" a="1"/>
  <c r="O369" i="11" s="1"/>
  <c r="O418" i="11" a="1"/>
  <c r="O418" i="11" s="1"/>
  <c r="O281" i="11" a="1"/>
  <c r="O281" i="11" s="1"/>
  <c r="O154" i="11" a="1"/>
  <c r="O154" i="11" s="1"/>
  <c r="O95" i="11" a="1"/>
  <c r="O95" i="11" s="1"/>
  <c r="O93" i="11" a="1"/>
  <c r="O93" i="11" s="1"/>
  <c r="O228" i="11" a="1"/>
  <c r="O228" i="11" s="1"/>
  <c r="O467" i="11" a="1"/>
  <c r="O467" i="11" s="1"/>
  <c r="O376" i="11" a="1"/>
  <c r="O376" i="11" s="1"/>
  <c r="O250" i="11" a="1"/>
  <c r="O250" i="11" s="1"/>
  <c r="O217" i="11" a="1"/>
  <c r="O217" i="11" s="1"/>
  <c r="O417" i="11" a="1"/>
  <c r="O417" i="11" s="1"/>
  <c r="O12" i="11" a="1"/>
  <c r="O12" i="11" s="1"/>
  <c r="O167" i="11" a="1"/>
  <c r="O167" i="11" s="1"/>
  <c r="O447" i="11" a="1"/>
  <c r="O447" i="11" s="1"/>
  <c r="O483" i="11" a="1"/>
  <c r="O483" i="11" s="1"/>
  <c r="O233" i="11" a="1"/>
  <c r="O233" i="11" s="1"/>
  <c r="O185" i="11" a="1"/>
  <c r="O185" i="11" s="1"/>
  <c r="O61" i="11" a="1"/>
  <c r="O61" i="11" s="1"/>
  <c r="O172" i="11" a="1"/>
  <c r="O172" i="11" s="1"/>
  <c r="O490" i="11" a="1"/>
  <c r="O490" i="11" s="1"/>
  <c r="O381" i="11" a="1"/>
  <c r="O381" i="11" s="1"/>
  <c r="O33" i="11" a="1"/>
  <c r="O33" i="11" s="1"/>
  <c r="O198" i="11" a="1"/>
  <c r="O198" i="11" s="1"/>
  <c r="O457" i="11" a="1"/>
  <c r="O457" i="11" s="1"/>
  <c r="O72" i="11" a="1"/>
  <c r="O72" i="11" s="1"/>
  <c r="O82" i="11" a="1"/>
  <c r="O82" i="11" s="1"/>
  <c r="O71" i="11" a="1"/>
  <c r="O71" i="11" s="1"/>
  <c r="O138" i="11" a="1"/>
  <c r="O138" i="11" s="1"/>
  <c r="O204" i="11" a="1"/>
  <c r="O204" i="11" s="1"/>
  <c r="O156" i="11" a="1"/>
  <c r="O156" i="11" s="1"/>
  <c r="O115" i="11" a="1"/>
  <c r="O115" i="11" s="1"/>
  <c r="O347" i="11" a="1"/>
  <c r="O347" i="11" s="1"/>
  <c r="O16" i="11" a="1"/>
  <c r="O16" i="11" s="1"/>
  <c r="O451" i="11" a="1"/>
  <c r="O451" i="11" s="1"/>
  <c r="O404" i="11" a="1"/>
  <c r="O404" i="11" s="1"/>
  <c r="O292" i="11" a="1"/>
  <c r="O292" i="11" s="1"/>
  <c r="O406" i="11" a="1"/>
  <c r="O406" i="11" s="1"/>
  <c r="O179" i="11" a="1"/>
  <c r="O179" i="11" s="1"/>
  <c r="O226" i="11" a="1"/>
  <c r="O226" i="11" s="1"/>
  <c r="O474" i="11" a="1"/>
  <c r="O474" i="11" s="1"/>
  <c r="O414" i="11" a="1"/>
  <c r="O414" i="11" s="1"/>
  <c r="O31" i="11" a="1"/>
  <c r="O31" i="11" s="1"/>
  <c r="O422" i="11" a="1"/>
  <c r="O422" i="11" s="1"/>
  <c r="O484" i="11" a="1"/>
  <c r="O484" i="11" s="1"/>
  <c r="O203" i="11" a="1"/>
  <c r="O203" i="11" s="1"/>
  <c r="O382" i="11" a="1"/>
  <c r="O382" i="11" s="1"/>
  <c r="O480" i="11" a="1"/>
  <c r="O480" i="11" s="1"/>
  <c r="O315" i="11" a="1"/>
  <c r="O315" i="11" s="1"/>
  <c r="O302" i="11" a="1"/>
  <c r="O302" i="11" s="1"/>
  <c r="O118" i="11" a="1"/>
  <c r="O118" i="11" s="1"/>
  <c r="O314" i="11" a="1"/>
  <c r="O314" i="11" s="1"/>
  <c r="O38" i="11" a="1"/>
  <c r="O38" i="11" s="1"/>
  <c r="O392" i="11" a="1"/>
  <c r="O392" i="11" s="1"/>
  <c r="O131" i="11" a="1"/>
  <c r="O131" i="11" s="1"/>
  <c r="O194" i="11" a="1"/>
  <c r="O194" i="11" s="1"/>
  <c r="O393" i="11" a="1"/>
  <c r="O393" i="11" s="1"/>
  <c r="O48" i="11" a="1"/>
  <c r="O48" i="11" s="1"/>
  <c r="O34" i="11" a="1"/>
  <c r="O34" i="11" s="1"/>
  <c r="O337" i="11" a="1"/>
  <c r="O337" i="11" s="1"/>
  <c r="O286" i="11" a="1"/>
  <c r="O286" i="11" s="1"/>
  <c r="O188" i="11" a="1"/>
  <c r="O188" i="11" s="1"/>
  <c r="O475" i="11" a="1"/>
  <c r="O475" i="11" s="1"/>
  <c r="O161" i="11" a="1"/>
  <c r="O161" i="11" s="1"/>
  <c r="O149" i="11" a="1"/>
  <c r="O149" i="11" s="1"/>
  <c r="O157" i="11" a="1"/>
  <c r="O157" i="11" s="1"/>
  <c r="O140" i="11" a="1"/>
  <c r="O140" i="11" s="1"/>
  <c r="O277" i="11" a="1"/>
  <c r="O277" i="11" s="1"/>
  <c r="O148" i="11" a="1"/>
  <c r="O148" i="11" s="1"/>
  <c r="O357" i="11" a="1"/>
  <c r="O357" i="11" s="1"/>
  <c r="O76" i="11" a="1"/>
  <c r="O76" i="11" s="1"/>
  <c r="O427" i="11" a="1"/>
  <c r="O427" i="11" s="1"/>
  <c r="O45" i="11" a="1"/>
  <c r="O45" i="11" s="1"/>
  <c r="O67" i="11" a="1"/>
  <c r="O67" i="11" s="1"/>
  <c r="O41" i="11" a="1"/>
  <c r="O41" i="11" s="1"/>
  <c r="O212" i="11" a="1"/>
  <c r="O212" i="11" s="1"/>
  <c r="O332" i="11" a="1"/>
  <c r="O332" i="11" s="1"/>
  <c r="O59" i="11" a="1"/>
  <c r="O59" i="11" s="1"/>
  <c r="O104" i="11" a="1"/>
  <c r="O104" i="11" s="1"/>
  <c r="O442" i="11" a="1"/>
  <c r="O442" i="11" s="1"/>
  <c r="O344" i="11" a="1"/>
  <c r="O344" i="11" s="1"/>
  <c r="O152" i="11" a="1"/>
  <c r="O152" i="11" s="1"/>
  <c r="O24" i="11" a="1"/>
  <c r="O24" i="11" s="1"/>
  <c r="O297" i="11" a="1"/>
  <c r="O297" i="11" s="1"/>
  <c r="O440" i="11" a="1"/>
  <c r="O440" i="11" s="1"/>
  <c r="O432" i="11" a="1"/>
  <c r="O432" i="11" s="1"/>
  <c r="O180" i="11" a="1"/>
  <c r="O180" i="11" s="1"/>
  <c r="O364" i="11" a="1"/>
  <c r="O364" i="11" s="1"/>
  <c r="O14" i="11" a="1"/>
  <c r="O14" i="11" s="1"/>
  <c r="O214" i="11" a="1"/>
  <c r="O214" i="11" s="1"/>
  <c r="O488" i="11" a="1"/>
  <c r="O488" i="11" s="1"/>
  <c r="O465" i="11" a="1"/>
  <c r="O465" i="11" s="1"/>
  <c r="O416" i="11" a="1"/>
  <c r="O416" i="11" s="1"/>
  <c r="O53" i="11" a="1"/>
  <c r="O53" i="11" s="1"/>
  <c r="O383" i="11" a="1"/>
  <c r="O383" i="11" s="1"/>
  <c r="O283" i="11" a="1"/>
  <c r="O283" i="11" s="1"/>
  <c r="O176" i="11" a="1"/>
  <c r="O176" i="11" s="1"/>
  <c r="O305" i="11" a="1"/>
  <c r="O305" i="11" s="1"/>
  <c r="O403" i="11" a="1"/>
  <c r="O403" i="11" s="1"/>
  <c r="O9" i="11" a="1"/>
  <c r="O9" i="11" s="1"/>
  <c r="O4" i="11" a="1"/>
  <c r="O4" i="11" s="1"/>
  <c r="O94" i="11" a="1"/>
  <c r="O94" i="11" s="1"/>
  <c r="O266" i="11" a="1"/>
  <c r="O266" i="11" s="1"/>
  <c r="O421" i="11" a="1"/>
  <c r="O421" i="11" s="1"/>
  <c r="O92" i="11" a="1"/>
  <c r="O92" i="11" s="1"/>
  <c r="O11" i="11" a="1"/>
  <c r="O11" i="11" s="1"/>
  <c r="O155" i="11" a="1"/>
  <c r="O155" i="11" s="1"/>
  <c r="O88" i="11" a="1"/>
  <c r="O88" i="11" s="1"/>
  <c r="O487" i="11" a="1"/>
  <c r="O487" i="11" s="1"/>
  <c r="O237" i="11" a="1"/>
  <c r="O237" i="11" s="1"/>
  <c r="O10" i="11" a="1"/>
  <c r="O10" i="11" s="1"/>
  <c r="O506" i="11" a="1"/>
  <c r="O506" i="11" s="1"/>
  <c r="O411" i="11" a="1"/>
  <c r="O411" i="11" s="1"/>
  <c r="O274" i="11" a="1"/>
  <c r="O274" i="11" s="1"/>
  <c r="O208" i="11" a="1"/>
  <c r="O208" i="11" s="1"/>
  <c r="O280" i="11" a="1"/>
  <c r="O280" i="11" s="1"/>
  <c r="O207" i="11" a="1"/>
  <c r="O207" i="11" s="1"/>
  <c r="O3" i="11" a="1"/>
  <c r="O3" i="11" s="1"/>
  <c r="O388" i="11" a="1"/>
  <c r="O388" i="11" s="1"/>
  <c r="O326" i="11" a="1"/>
  <c r="O326" i="11" s="1"/>
  <c r="O168" i="11" a="1"/>
  <c r="O168" i="11" s="1"/>
  <c r="O97" i="11" a="1"/>
  <c r="O97" i="11" s="1"/>
  <c r="O163" i="11" a="1"/>
  <c r="O163" i="11" s="1"/>
  <c r="O190" i="11" a="1"/>
  <c r="O190" i="11" s="1"/>
  <c r="O492" i="11" a="1"/>
  <c r="O492" i="11" s="1"/>
  <c r="O243" i="11" a="1"/>
  <c r="O243" i="11" s="1"/>
  <c r="O348" i="11" a="1"/>
  <c r="O348" i="11" s="1"/>
  <c r="O273" i="11" a="1"/>
  <c r="O273" i="11" s="1"/>
  <c r="O42" i="11" a="1"/>
  <c r="O42" i="11" s="1"/>
  <c r="O249" i="11" a="1"/>
  <c r="O249" i="11" s="1"/>
  <c r="O144" i="11" a="1"/>
  <c r="O144" i="11" s="1"/>
  <c r="O54" i="11" a="1"/>
  <c r="O54" i="11" s="1"/>
  <c r="O455" i="11" a="1"/>
  <c r="O455" i="11" s="1"/>
  <c r="O110" i="11" a="1"/>
  <c r="O110" i="11" s="1"/>
  <c r="O303" i="11" a="1"/>
  <c r="O303" i="11" s="1"/>
  <c r="O202" i="11" a="1"/>
  <c r="O202" i="11" s="1"/>
  <c r="O443" i="11" a="1"/>
  <c r="O443" i="11" s="1"/>
  <c r="O209" i="11" a="1"/>
  <c r="O209" i="11" s="1"/>
  <c r="O307" i="11" a="1"/>
  <c r="O307" i="11" s="1"/>
  <c r="O146" i="11" a="1"/>
  <c r="O146" i="11" s="1"/>
  <c r="O213" i="11" a="1"/>
  <c r="O213" i="11" s="1"/>
  <c r="O489" i="11" a="1"/>
  <c r="O489" i="11" s="1"/>
  <c r="O187" i="11" a="1"/>
  <c r="O187" i="11" s="1"/>
  <c r="O390" i="11" a="1"/>
  <c r="O390" i="11" s="1"/>
  <c r="O81" i="11" a="1"/>
  <c r="O81" i="11" s="1"/>
  <c r="O477" i="11" a="1"/>
  <c r="O477" i="11" s="1"/>
  <c r="O242" i="11" a="1"/>
  <c r="O242" i="11" s="1"/>
  <c r="O263" i="11" a="1"/>
  <c r="O263" i="11" s="1"/>
  <c r="O430" i="11" a="1"/>
  <c r="O430" i="11" s="1"/>
  <c r="O99" i="11" a="1"/>
  <c r="O99" i="11" s="1"/>
  <c r="O378" i="11" a="1"/>
  <c r="O378" i="11" s="1"/>
  <c r="O258" i="11" a="1"/>
  <c r="O258" i="11" s="1"/>
  <c r="O438" i="11" a="1"/>
  <c r="O438" i="11" s="1"/>
  <c r="O288" i="11" a="1"/>
  <c r="O288" i="11" s="1"/>
  <c r="O17" i="11" a="1"/>
  <c r="O17" i="11" s="1"/>
  <c r="O481" i="11" a="1"/>
  <c r="O481" i="11" s="1"/>
  <c r="O327" i="11" a="1"/>
  <c r="O327" i="11" s="1"/>
  <c r="O247" i="11" a="1"/>
  <c r="O247" i="11" s="1"/>
  <c r="O239" i="11" a="1"/>
  <c r="O239" i="11" s="1"/>
  <c r="O324" i="11" a="1"/>
  <c r="O324" i="11" s="1"/>
  <c r="O215" i="11" a="1"/>
  <c r="O215" i="11" s="1"/>
  <c r="O320" i="11" a="1"/>
  <c r="O320" i="11" s="1"/>
  <c r="O132" i="11" a="1"/>
  <c r="O132" i="11" s="1"/>
  <c r="O75" i="11" a="1"/>
  <c r="O75" i="11" s="1"/>
  <c r="O66" i="11" a="1"/>
  <c r="O66" i="11" s="1"/>
  <c r="O340" i="11" a="1"/>
  <c r="O340" i="11" s="1"/>
  <c r="O441" i="11" a="1"/>
  <c r="O441" i="11" s="1"/>
  <c r="O98" i="11" a="1"/>
  <c r="O98" i="11" s="1"/>
  <c r="O231" i="11" a="1"/>
  <c r="O231" i="11" s="1"/>
  <c r="O387" i="11" a="1"/>
  <c r="O387" i="11" s="1"/>
  <c r="O278" i="11" a="1"/>
  <c r="O278" i="11" s="1"/>
  <c r="O234" i="11" a="1"/>
  <c r="O234" i="11" s="1"/>
  <c r="O135" i="11" a="1"/>
  <c r="O135" i="11" s="1"/>
  <c r="O291" i="11" a="1"/>
  <c r="O291" i="11" s="1"/>
  <c r="O408" i="11" a="1"/>
  <c r="O408" i="11" s="1"/>
  <c r="O170" i="11" a="1"/>
  <c r="O170" i="11" s="1"/>
  <c r="O201" i="11" a="1"/>
  <c r="O201" i="11" s="1"/>
  <c r="O25" i="11" a="1"/>
  <c r="O25" i="11" s="1"/>
  <c r="O444" i="11" a="1"/>
  <c r="O444" i="11" s="1"/>
  <c r="O362" i="11" a="1"/>
  <c r="O362" i="11" s="1"/>
  <c r="O169" i="11" a="1"/>
  <c r="O169" i="11" s="1"/>
  <c r="O134" i="11" a="1"/>
  <c r="O134" i="11" s="1"/>
  <c r="O405" i="11" a="1"/>
  <c r="O405" i="11" s="1"/>
  <c r="O244" i="11" a="1"/>
  <c r="O244" i="11" s="1"/>
  <c r="O479" i="11" a="1"/>
  <c r="O479" i="11" s="1"/>
  <c r="O84" i="11" a="1"/>
  <c r="O84" i="11" s="1"/>
  <c r="O246" i="11" a="1"/>
  <c r="O246" i="11" s="1"/>
  <c r="O450" i="11" a="1"/>
  <c r="O450" i="11" s="1"/>
  <c r="O486" i="11" a="1"/>
  <c r="O486" i="11" s="1"/>
  <c r="O18" i="11" a="1"/>
  <c r="O18" i="11" s="1"/>
  <c r="O285" i="11" a="1"/>
  <c r="O285" i="11" s="1"/>
  <c r="O415" i="11" a="1"/>
  <c r="O415" i="11" s="1"/>
  <c r="O224" i="11" a="1"/>
  <c r="O224" i="11" s="1"/>
  <c r="O287" i="11" a="1"/>
  <c r="O287" i="11" s="1"/>
  <c r="O493" i="11" a="1"/>
  <c r="O493" i="11" s="1"/>
  <c r="O175" i="11" a="1"/>
  <c r="O175" i="11" s="1"/>
  <c r="O56" i="11" a="1"/>
  <c r="O56" i="11" s="1"/>
  <c r="O133" i="11" a="1"/>
  <c r="O133" i="11" s="1"/>
  <c r="O410" i="11" a="1"/>
  <c r="O410" i="11" s="1"/>
  <c r="O375" i="11" a="1"/>
  <c r="O375" i="11" s="1"/>
  <c r="O377" i="11" a="1"/>
  <c r="O377" i="11" s="1"/>
  <c r="O117" i="11" a="1"/>
  <c r="O117" i="11" s="1"/>
  <c r="O267" i="11" a="1"/>
  <c r="O267" i="11" s="1"/>
  <c r="O329" i="11" a="1"/>
  <c r="O329" i="11" s="1"/>
  <c r="O505" i="11" a="1"/>
  <c r="O505" i="11" s="1"/>
  <c r="O317" i="11" a="1"/>
  <c r="O317" i="11" s="1"/>
  <c r="O353" i="11" a="1"/>
  <c r="O353" i="11" s="1"/>
  <c r="O141" i="11" a="1"/>
  <c r="O141" i="11" s="1"/>
  <c r="O150" i="11" a="1"/>
  <c r="O150" i="11" s="1"/>
  <c r="O349" i="11" a="1"/>
  <c r="O349" i="11" s="1"/>
  <c r="O50" i="11" a="1"/>
  <c r="O50" i="11" s="1"/>
  <c r="O402" i="11" a="1"/>
  <c r="O402" i="11" s="1"/>
  <c r="O284" i="11" a="1"/>
  <c r="O284" i="11" s="1"/>
  <c r="O124" i="11" a="1"/>
  <c r="O124" i="11" s="1"/>
  <c r="O494" i="11" a="1"/>
  <c r="O494" i="11" s="1"/>
  <c r="O127" i="11" a="1"/>
  <c r="O127" i="11" s="1"/>
  <c r="O359" i="11" a="1"/>
  <c r="O359" i="11" s="1"/>
  <c r="O351" i="11" a="1"/>
  <c r="O351" i="11" s="1"/>
  <c r="O431" i="11" a="1"/>
  <c r="O431" i="11" s="1"/>
  <c r="O143" i="11" a="1"/>
  <c r="O143" i="11" s="1"/>
  <c r="O159" i="11" a="1"/>
  <c r="O159" i="11" s="1"/>
  <c r="O391" i="11" a="1"/>
  <c r="O391" i="11" s="1"/>
  <c r="O424" i="11" a="1"/>
  <c r="O424" i="11" s="1"/>
  <c r="O69" i="11" a="1"/>
  <c r="O69" i="11" s="1"/>
  <c r="O485" i="11" a="1"/>
  <c r="O485" i="11" s="1"/>
  <c r="O276" i="11" a="1"/>
  <c r="O276" i="11" s="1"/>
  <c r="O87" i="11" a="1"/>
  <c r="O87" i="11" s="1"/>
  <c r="O173" i="11" a="1"/>
  <c r="O173" i="11" s="1"/>
  <c r="O65" i="11" a="1"/>
  <c r="O65" i="11" s="1"/>
  <c r="O289" i="11" a="1"/>
  <c r="O289" i="11" s="1"/>
  <c r="O342" i="11" a="1"/>
  <c r="O342" i="11" s="1"/>
  <c r="O371" i="11" a="1"/>
  <c r="O371" i="11" s="1"/>
  <c r="O459" i="11" a="1"/>
  <c r="O459" i="11" s="1"/>
  <c r="O401" i="11" a="1"/>
  <c r="O401" i="11" s="1"/>
  <c r="O282" i="11" a="1"/>
  <c r="O282" i="11" s="1"/>
  <c r="O5" i="11" a="1"/>
  <c r="O5" i="11" s="1"/>
  <c r="O448" i="11" a="1"/>
  <c r="O448" i="11" s="1"/>
  <c r="O112" i="11" a="1"/>
  <c r="O112" i="11" s="1"/>
  <c r="O461" i="11" a="1"/>
  <c r="O461" i="11" s="1"/>
  <c r="O374" i="11" a="1"/>
  <c r="O374" i="11" s="1"/>
  <c r="O129" i="11" a="1"/>
  <c r="O129" i="11" s="1"/>
  <c r="O321" i="11" a="1"/>
  <c r="O321" i="11" s="1"/>
  <c r="O79" i="11" a="1"/>
  <c r="O79" i="11" s="1"/>
  <c r="O449" i="11" a="1"/>
  <c r="O449" i="11" s="1"/>
  <c r="O22" i="11" a="1"/>
  <c r="O22" i="11" s="1"/>
  <c r="O446" i="11" a="1"/>
  <c r="O446" i="11" s="1"/>
  <c r="O177" i="11" a="1"/>
  <c r="O177" i="11" s="1"/>
  <c r="O216" i="11" a="1"/>
  <c r="O216" i="11" s="1"/>
  <c r="O262" i="11" a="1"/>
  <c r="O262" i="11" s="1"/>
  <c r="O206" i="11" a="1"/>
  <c r="O206" i="11" s="1"/>
  <c r="O96" i="11" a="1"/>
  <c r="O96" i="11" s="1"/>
  <c r="O343" i="11" a="1"/>
  <c r="O343" i="11" s="1"/>
  <c r="O419" i="11" a="1"/>
  <c r="O419" i="11" s="1"/>
  <c r="O125" i="11" a="1"/>
  <c r="O125" i="11" s="1"/>
  <c r="O313" i="11" a="1"/>
  <c r="O313" i="11" s="1"/>
  <c r="O196" i="11" a="1"/>
  <c r="O196" i="11" s="1"/>
  <c r="O498" i="11" a="1"/>
  <c r="O498" i="11" s="1"/>
  <c r="O251" i="11" a="1"/>
  <c r="O251" i="11" s="1"/>
  <c r="O105" i="11" a="1"/>
  <c r="O105" i="11" s="1"/>
  <c r="O2" i="11" a="1"/>
  <c r="O2" i="11" s="1"/>
  <c r="O290" i="11" a="1"/>
  <c r="O290" i="11" s="1"/>
  <c r="O182" i="11" a="1"/>
  <c r="O182" i="11" s="1"/>
  <c r="O367" i="11" a="1"/>
  <c r="O367" i="11" s="1"/>
  <c r="O425" i="11" a="1"/>
  <c r="O425" i="11" s="1"/>
  <c r="O199" i="11" a="1"/>
  <c r="O199" i="11" s="1"/>
  <c r="O158" i="11" a="1"/>
  <c r="O158" i="11" s="1"/>
  <c r="O113" i="11" a="1"/>
  <c r="O113" i="11" s="1"/>
  <c r="O495" i="11" a="1"/>
  <c r="O495" i="11" s="1"/>
  <c r="O312" i="11" a="1"/>
  <c r="O312" i="11" s="1"/>
  <c r="O136" i="11" a="1"/>
  <c r="O136" i="11" s="1"/>
  <c r="O174" i="11" a="1"/>
  <c r="O174" i="11" s="1"/>
  <c r="O497" i="11" a="1"/>
  <c r="O497" i="11" s="1"/>
  <c r="O420" i="11" a="1"/>
  <c r="O420" i="11" s="1"/>
  <c r="O398" i="11" a="1"/>
  <c r="O398" i="11" s="1"/>
  <c r="O311" i="11" a="1"/>
  <c r="O311" i="11" s="1"/>
  <c r="O178" i="11" a="1"/>
  <c r="O178" i="11" s="1"/>
  <c r="O139" i="11" a="1"/>
  <c r="O139" i="11" s="1"/>
  <c r="O35" i="11" a="1"/>
  <c r="O35" i="11" s="1"/>
  <c r="O264" i="11" a="1"/>
  <c r="O264" i="11" s="1"/>
  <c r="O345" i="11" a="1"/>
  <c r="O345" i="11" s="1"/>
  <c r="O352" i="11" a="1"/>
  <c r="O352" i="11" s="1"/>
  <c r="O74" i="11" a="1"/>
  <c r="O74" i="11" s="1"/>
  <c r="O19" i="11" a="1"/>
  <c r="O19" i="11" s="1"/>
  <c r="O300" i="11" a="1"/>
  <c r="O300" i="11" s="1"/>
  <c r="O496" i="11" a="1"/>
  <c r="O496" i="11" s="1"/>
  <c r="O385" i="11" a="1"/>
  <c r="O385" i="11" s="1"/>
  <c r="O26" i="11" a="1"/>
  <c r="O26" i="11" s="1"/>
  <c r="O310" i="11" a="1"/>
  <c r="O310" i="11" s="1"/>
  <c r="O268" i="11" a="1"/>
  <c r="O268" i="11" s="1"/>
  <c r="O20" i="11" a="1"/>
  <c r="O20" i="11" s="1"/>
  <c r="O265" i="11" a="1"/>
  <c r="O265" i="11" s="1"/>
  <c r="O29" i="11" a="1"/>
  <c r="O29" i="11" s="1"/>
  <c r="O254" i="11" a="1"/>
  <c r="O254" i="11" s="1"/>
  <c r="O51" i="11" a="1"/>
  <c r="O51" i="11" s="1"/>
  <c r="O235" i="11" a="1"/>
  <c r="O235" i="11" s="1"/>
  <c r="O354" i="11" a="1"/>
  <c r="O354" i="11" s="1"/>
  <c r="O238" i="11" a="1"/>
  <c r="O238" i="11" s="1"/>
  <c r="O236" i="11" a="1"/>
  <c r="O236" i="11" s="1"/>
  <c r="O330" i="11" a="1"/>
  <c r="O330" i="11" s="1"/>
  <c r="O308" i="11" a="1"/>
  <c r="O308" i="11" s="1"/>
  <c r="O78" i="11" a="1"/>
  <c r="O78" i="11" s="1"/>
  <c r="O462" i="11" a="1"/>
  <c r="O462" i="11" s="1"/>
  <c r="O397" i="11" a="1"/>
  <c r="O397" i="11" s="1"/>
  <c r="O193" i="11" a="1"/>
  <c r="O193" i="11" s="1"/>
  <c r="O309" i="11" a="1"/>
  <c r="O309" i="11" s="1"/>
  <c r="O181" i="11" a="1"/>
  <c r="O181" i="11" s="1"/>
  <c r="O256" i="11" a="1"/>
  <c r="O256" i="11" s="1"/>
  <c r="O102" i="11" a="1"/>
  <c r="O102" i="11" s="1"/>
  <c r="O368" i="11" a="1"/>
  <c r="O368" i="11" s="1"/>
  <c r="O47" i="11" a="1"/>
  <c r="O47" i="11" s="1"/>
  <c r="O476" i="11" a="1"/>
  <c r="O476" i="11" s="1"/>
  <c r="O130" i="11" a="1"/>
  <c r="O130" i="11" s="1"/>
  <c r="O189" i="11" a="1"/>
  <c r="O189" i="11" s="1"/>
  <c r="O389" i="11" a="1"/>
  <c r="O389" i="11" s="1"/>
  <c r="O325" i="11" a="1"/>
  <c r="O325" i="11" s="1"/>
  <c r="O409" i="11" a="1"/>
  <c r="O409" i="11" s="1"/>
  <c r="O469" i="11" a="1"/>
  <c r="O469" i="11" s="1"/>
  <c r="O46" i="11" a="1"/>
  <c r="O46" i="11" s="1"/>
  <c r="O319" i="11" a="1"/>
  <c r="O319" i="11" s="1"/>
  <c r="O499" i="11" a="1"/>
  <c r="O499" i="11" s="1"/>
  <c r="O471" i="11" a="1"/>
  <c r="O471" i="11" s="1"/>
  <c r="O39" i="11" a="1"/>
  <c r="O39" i="11" s="1"/>
  <c r="O114" i="11" a="1"/>
  <c r="O114" i="11" s="1"/>
  <c r="O323" i="11" a="1"/>
  <c r="O323" i="11" s="1"/>
  <c r="O183" i="11" a="1"/>
  <c r="O183" i="11" s="1"/>
  <c r="O121" i="11" a="1"/>
  <c r="O121" i="11" s="1"/>
  <c r="O458" i="11" a="1"/>
  <c r="O458" i="11" s="1"/>
  <c r="O142" i="11" a="1"/>
  <c r="O142" i="11" s="1"/>
  <c r="O23" i="11" a="1"/>
  <c r="O23" i="11" s="1"/>
  <c r="O386" i="11" a="1"/>
  <c r="O386" i="11" s="1"/>
  <c r="O245" i="11" a="1"/>
  <c r="O245" i="11" s="1"/>
  <c r="O395" i="11" a="1"/>
  <c r="O395" i="11" s="1"/>
  <c r="O137" i="11" a="1"/>
  <c r="O137" i="11" s="1"/>
  <c r="O271" i="11" a="1"/>
  <c r="O271" i="11" s="1"/>
  <c r="O294" i="11" a="1"/>
  <c r="O294" i="11" s="1"/>
  <c r="O464" i="11" a="1"/>
  <c r="O464" i="11" s="1"/>
  <c r="O335" i="11" a="1"/>
  <c r="O335" i="11" s="1"/>
  <c r="O491" i="11" a="1"/>
  <c r="O491" i="11" s="1"/>
  <c r="O373" i="11" a="1"/>
  <c r="O373" i="11" s="1"/>
  <c r="O322" i="11" a="1"/>
  <c r="O322" i="11" s="1"/>
  <c r="O435" i="11" a="1"/>
  <c r="O435" i="11" s="1"/>
  <c r="O293" i="11" a="1"/>
  <c r="O293" i="11" s="1"/>
  <c r="O222" i="11" a="1"/>
  <c r="O222" i="11" s="1"/>
  <c r="O160" i="11" a="1"/>
  <c r="O160" i="11" s="1"/>
  <c r="O372" i="11" a="1"/>
  <c r="O372" i="11" s="1"/>
  <c r="O218" i="11" a="1"/>
  <c r="O218" i="11" s="1"/>
  <c r="O32" i="11" a="1"/>
  <c r="O32" i="11" s="1"/>
  <c r="O452" i="11" a="1"/>
  <c r="O452" i="11" s="1"/>
  <c r="O270" i="11" a="1"/>
  <c r="O270" i="11" s="1"/>
  <c r="O336" i="11" a="1"/>
  <c r="O336" i="11" s="1"/>
  <c r="O52" i="11" a="1"/>
  <c r="O52" i="11" s="1"/>
  <c r="O248" i="11" a="1"/>
  <c r="O248" i="11" s="1"/>
  <c r="O229" i="11" a="1"/>
  <c r="O229" i="11" s="1"/>
  <c r="O295" i="11" a="1"/>
  <c r="O295" i="11" s="1"/>
  <c r="O301" i="11" a="1"/>
  <c r="O301" i="11" s="1"/>
  <c r="O7" i="11" a="1"/>
  <c r="O7" i="11" s="1"/>
  <c r="O500" i="11" a="1"/>
  <c r="O500" i="11" s="1"/>
  <c r="O210" i="11" a="1"/>
  <c r="O210" i="11" s="1"/>
  <c r="O145" i="11" a="1"/>
  <c r="O145" i="11" s="1"/>
  <c r="O437" i="11" a="1"/>
  <c r="O437" i="11" s="1"/>
  <c r="O77" i="11" a="1"/>
  <c r="O77" i="11" s="1"/>
  <c r="O255" i="11" a="1"/>
  <c r="O255" i="11" s="1"/>
  <c r="O380" i="11" a="1"/>
  <c r="O380" i="11" s="1"/>
  <c r="O328" i="11" a="1"/>
  <c r="O328" i="11" s="1"/>
  <c r="O36" i="11" a="1"/>
  <c r="O36" i="11" s="1"/>
  <c r="O103" i="11" a="1"/>
  <c r="O103" i="11" s="1"/>
  <c r="O460" i="11" a="1"/>
  <c r="O460" i="11" s="1"/>
  <c r="O350" i="11" a="1"/>
  <c r="O350" i="11" s="1"/>
  <c r="O365" i="11" a="1"/>
  <c r="O365" i="11" s="1"/>
  <c r="O445" i="11" a="1"/>
  <c r="O445" i="11" s="1"/>
  <c r="O171" i="11" a="1"/>
  <c r="O171" i="11" s="1"/>
  <c r="O439" i="11" a="1"/>
  <c r="O439" i="11" s="1"/>
  <c r="O360" i="11" a="1"/>
  <c r="O360" i="11" s="1"/>
  <c r="O366" i="11" a="1"/>
  <c r="O366" i="11" s="1"/>
  <c r="O108" i="11" a="1"/>
  <c r="O108" i="11" s="1"/>
  <c r="O123" i="11" a="1"/>
  <c r="O123" i="11" s="1"/>
  <c r="O453" i="11" a="1"/>
  <c r="O453" i="11" s="1"/>
  <c r="O15" i="11" a="1"/>
  <c r="O15" i="11" s="1"/>
  <c r="O227" i="11" a="1"/>
  <c r="O227" i="11" s="1"/>
  <c r="O111" i="11" a="1"/>
  <c r="O111" i="11" s="1"/>
  <c r="O58" i="11" a="1"/>
  <c r="O58" i="11" s="1"/>
  <c r="O186" i="11" a="1"/>
  <c r="O186" i="11" s="1"/>
  <c r="O63" i="11" a="1"/>
  <c r="O63" i="11" s="1"/>
  <c r="O166" i="11" a="1"/>
  <c r="O166" i="11" s="1"/>
  <c r="O253" i="11" a="1"/>
  <c r="O253" i="11" s="1"/>
  <c r="O384" i="11" a="1"/>
  <c r="O384" i="11" s="1"/>
  <c r="O412" i="11" a="1"/>
  <c r="O412" i="11" s="1"/>
  <c r="O257" i="11" a="1"/>
  <c r="O257" i="11" s="1"/>
  <c r="O219" i="11" a="1"/>
  <c r="O219" i="11" s="1"/>
  <c r="O109" i="11" a="1"/>
  <c r="O109" i="11" s="1"/>
  <c r="O8" i="11" a="1"/>
  <c r="O8" i="11" s="1"/>
  <c r="O44" i="11" a="1"/>
  <c r="O44" i="11" s="1"/>
  <c r="O341" i="11" a="1"/>
  <c r="O341" i="11" s="1"/>
  <c r="O334" i="11" a="1"/>
  <c r="O334" i="11" s="1"/>
  <c r="O318" i="11" a="1"/>
  <c r="O318" i="11" s="1"/>
  <c r="O223" i="11" a="1"/>
  <c r="O223" i="11" s="1"/>
  <c r="O400" i="11" a="1"/>
  <c r="O400" i="11" s="1"/>
  <c r="O470" i="11" a="1"/>
  <c r="O470" i="11" s="1"/>
  <c r="O197" i="11" a="1"/>
  <c r="O197" i="11" s="1"/>
  <c r="O21" i="11" a="1"/>
  <c r="O21" i="11" s="1"/>
  <c r="O49" i="11" a="1"/>
  <c r="O49" i="11" s="1"/>
  <c r="O221" i="11" a="1"/>
  <c r="O221" i="11" s="1"/>
  <c r="O363" i="11" a="1"/>
  <c r="O363" i="11" s="1"/>
  <c r="O478" i="11" a="1"/>
  <c r="O478" i="11" s="1"/>
  <c r="O225" i="11" a="1"/>
  <c r="O225" i="11" s="1"/>
  <c r="O153" i="11" a="1"/>
  <c r="O153" i="11" s="1"/>
  <c r="O304" i="11" a="1"/>
  <c r="O304" i="11" s="1"/>
  <c r="O407" i="11" a="1"/>
  <c r="O407" i="11" s="1"/>
  <c r="O200" i="11" a="1"/>
  <c r="O200" i="11" s="1"/>
  <c r="O43" i="11" a="1"/>
  <c r="O43" i="11" s="1"/>
  <c r="O122" i="11" a="1"/>
  <c r="O122" i="11" s="1"/>
  <c r="O434" i="11" a="1"/>
  <c r="O434" i="11" s="1"/>
  <c r="O220" i="11" a="1"/>
  <c r="O220" i="11" s="1"/>
  <c r="O482" i="11" a="1"/>
  <c r="O482" i="11" s="1"/>
  <c r="O503" i="11" a="1"/>
  <c r="O503" i="11" s="1"/>
  <c r="O296" i="11" a="1"/>
  <c r="O296" i="11" s="1"/>
  <c r="O355" i="11" a="1"/>
  <c r="O355" i="11" s="1"/>
  <c r="O473" i="11" a="1"/>
  <c r="O473" i="11" s="1"/>
  <c r="O396" i="11" a="1"/>
  <c r="O396" i="11" s="1"/>
  <c r="O192" i="11" a="1"/>
  <c r="O192" i="11" s="1"/>
  <c r="O333" i="11" a="1"/>
  <c r="O333" i="11" s="1"/>
  <c r="O100" i="11" a="1"/>
  <c r="O100" i="11" s="1"/>
  <c r="O119" i="11" a="1"/>
  <c r="O119" i="11" s="1"/>
  <c r="O463" i="11" a="1"/>
  <c r="O463" i="11" s="1"/>
  <c r="O195" i="11" a="1"/>
  <c r="O195" i="11" s="1"/>
  <c r="O269" i="11" a="1"/>
  <c r="O269" i="11" s="1"/>
  <c r="O164" i="11" a="1"/>
  <c r="O164" i="11" s="1"/>
  <c r="O275" i="11" a="1"/>
  <c r="O275" i="11" s="1"/>
  <c r="O370" i="11" a="1"/>
  <c r="O370" i="11" s="1"/>
  <c r="O101" i="11" a="1"/>
  <c r="O101" i="11" s="1"/>
  <c r="O64" i="11" a="1"/>
  <c r="O64" i="11" s="1"/>
  <c r="O394" i="11" a="1"/>
  <c r="O394" i="11" s="1"/>
  <c r="O358" i="11" a="1"/>
  <c r="O358" i="11" s="1"/>
  <c r="O70" i="11" a="1"/>
  <c r="O70" i="11" s="1"/>
  <c r="O379" i="11" a="1"/>
  <c r="O379" i="11" s="1"/>
  <c r="O466" i="11" a="1"/>
  <c r="O466" i="11" s="1"/>
  <c r="O91" i="11" a="1"/>
  <c r="O91" i="11" s="1"/>
  <c r="O232" i="11" a="1"/>
  <c r="O232" i="11" s="1"/>
  <c r="O279" i="11" a="1"/>
  <c r="O279" i="11" s="1"/>
  <c r="O299" i="11" a="1"/>
  <c r="O299" i="11" s="1"/>
  <c r="O211" i="11" a="1"/>
  <c r="O211" i="11" s="1"/>
  <c r="O436" i="11" a="1"/>
  <c r="O436" i="11" s="1"/>
  <c r="O259" i="11" a="1"/>
  <c r="O259" i="11" s="1"/>
  <c r="O272" i="11" a="1"/>
  <c r="O272" i="11" s="1"/>
  <c r="O472" i="11" a="1"/>
  <c r="O472" i="11" s="1"/>
  <c r="O339" i="11" a="1"/>
  <c r="O339" i="11" s="1"/>
  <c r="O27" i="11" a="1"/>
  <c r="O27" i="11" s="1"/>
  <c r="O85" i="11" a="1"/>
  <c r="O85" i="11" s="1"/>
  <c r="O73" i="11" a="1"/>
  <c r="O73" i="11" s="1"/>
  <c r="O426" i="11" a="1"/>
  <c r="O426" i="11" s="1"/>
  <c r="O331" i="11" a="1"/>
  <c r="O331" i="11" s="1"/>
  <c r="O40" i="11" a="1"/>
  <c r="O40" i="11" s="1"/>
  <c r="O468" i="11" a="1"/>
  <c r="O468" i="11" s="1"/>
  <c r="O504" i="11" a="1"/>
  <c r="O504" i="11" s="1"/>
  <c r="O28" i="11" a="1"/>
  <c r="O28" i="11" s="1"/>
  <c r="O429" i="11" a="1"/>
  <c r="O429" i="11" s="1"/>
  <c r="O120" i="11" a="1"/>
  <c r="O120" i="11" s="1"/>
  <c r="O456" i="11" a="1"/>
  <c r="O456" i="11" s="1"/>
  <c r="O106" i="11" a="1"/>
  <c r="O106" i="11" s="1"/>
  <c r="O298" i="11" a="1"/>
  <c r="O298" i="11" s="1"/>
  <c r="O399" i="11" a="1"/>
  <c r="O399" i="11" s="1"/>
  <c r="O191" i="11" a="1"/>
  <c r="O191" i="11" s="1"/>
  <c r="O107" i="11" a="1"/>
  <c r="O107" i="11" s="1"/>
  <c r="N151" i="11" a="1"/>
  <c r="N151" i="11" s="1"/>
  <c r="N165" i="11" a="1"/>
  <c r="N165" i="11" s="1"/>
  <c r="N252" i="11" a="1"/>
  <c r="N252" i="11" s="1"/>
  <c r="N338" i="11" a="1"/>
  <c r="N338" i="11" s="1"/>
  <c r="N306" i="11" a="1"/>
  <c r="N306" i="11" s="1"/>
  <c r="N86" i="11" a="1"/>
  <c r="N86" i="11" s="1"/>
  <c r="N240" i="11" a="1"/>
  <c r="N240" i="11" s="1"/>
  <c r="N55" i="11" a="1"/>
  <c r="N55" i="11" s="1"/>
  <c r="N260" i="11" a="1"/>
  <c r="N260" i="11" s="1"/>
  <c r="N230" i="11" a="1"/>
  <c r="N230" i="11" s="1"/>
  <c r="N423" i="11" a="1"/>
  <c r="N423" i="11" s="1"/>
  <c r="N428" i="11" a="1"/>
  <c r="N428" i="11" s="1"/>
  <c r="N126" i="11" a="1"/>
  <c r="N126" i="11" s="1"/>
  <c r="N501" i="11" a="1"/>
  <c r="N501" i="11" s="1"/>
  <c r="N356" i="11" a="1"/>
  <c r="N356" i="11" s="1"/>
  <c r="N454" i="11" a="1"/>
  <c r="N454" i="11" s="1"/>
  <c r="N502" i="11" a="1"/>
  <c r="N502" i="11" s="1"/>
  <c r="N128" i="11" a="1"/>
  <c r="N128" i="11" s="1"/>
  <c r="N57" i="11" a="1"/>
  <c r="N57" i="11" s="1"/>
  <c r="N116" i="11" a="1"/>
  <c r="N116" i="11" s="1"/>
  <c r="N361" i="11" a="1"/>
  <c r="N361" i="11" s="1"/>
  <c r="N89" i="11" a="1"/>
  <c r="N89" i="11" s="1"/>
  <c r="N205" i="11" a="1"/>
  <c r="N205" i="11" s="1"/>
  <c r="N346" i="11" a="1"/>
  <c r="N346" i="11" s="1"/>
  <c r="N241" i="11" a="1"/>
  <c r="N241" i="11" s="1"/>
  <c r="N60" i="11" a="1"/>
  <c r="N60" i="11" s="1"/>
  <c r="N261" i="11" a="1"/>
  <c r="N261" i="11" s="1"/>
  <c r="N80" i="11" a="1"/>
  <c r="N80" i="11" s="1"/>
  <c r="N13" i="11" a="1"/>
  <c r="N13" i="11" s="1"/>
  <c r="N413" i="11" a="1"/>
  <c r="N413" i="11" s="1"/>
  <c r="N316" i="11" a="1"/>
  <c r="N316" i="11" s="1"/>
  <c r="N37" i="11" a="1"/>
  <c r="N37" i="11" s="1"/>
  <c r="N184" i="11" a="1"/>
  <c r="N184" i="11" s="1"/>
  <c r="N83" i="11" a="1"/>
  <c r="N83" i="11" s="1"/>
  <c r="N6" i="11" a="1"/>
  <c r="N6" i="11" s="1"/>
  <c r="N147" i="11" a="1"/>
  <c r="N147" i="11" s="1"/>
  <c r="N68" i="11" a="1"/>
  <c r="N68" i="11" s="1"/>
  <c r="N90" i="11" a="1"/>
  <c r="N90" i="11" s="1"/>
  <c r="N162" i="11" a="1"/>
  <c r="N162" i="11" s="1"/>
  <c r="N433" i="11" a="1"/>
  <c r="N433" i="11" s="1"/>
  <c r="N30" i="11" a="1"/>
  <c r="N30" i="11" s="1"/>
  <c r="N62" i="11" a="1"/>
  <c r="N62" i="11" s="1"/>
  <c r="N369" i="11" a="1"/>
  <c r="N369" i="11" s="1"/>
  <c r="N418" i="11" a="1"/>
  <c r="N418" i="11" s="1"/>
  <c r="N281" i="11" a="1"/>
  <c r="N281" i="11" s="1"/>
  <c r="N154" i="11" a="1"/>
  <c r="N154" i="11" s="1"/>
  <c r="N95" i="11" a="1"/>
  <c r="N95" i="11" s="1"/>
  <c r="N93" i="11" a="1"/>
  <c r="N93" i="11" s="1"/>
  <c r="N228" i="11" a="1"/>
  <c r="N228" i="11" s="1"/>
  <c r="N467" i="11" a="1"/>
  <c r="N467" i="11" s="1"/>
  <c r="N376" i="11" a="1"/>
  <c r="N376" i="11" s="1"/>
  <c r="N250" i="11" a="1"/>
  <c r="N250" i="11" s="1"/>
  <c r="N217" i="11" a="1"/>
  <c r="N217" i="11" s="1"/>
  <c r="N417" i="11" a="1"/>
  <c r="N417" i="11" s="1"/>
  <c r="N12" i="11" a="1"/>
  <c r="N12" i="11" s="1"/>
  <c r="N167" i="11" a="1"/>
  <c r="N167" i="11" s="1"/>
  <c r="N447" i="11" a="1"/>
  <c r="N447" i="11" s="1"/>
  <c r="N483" i="11" a="1"/>
  <c r="N483" i="11" s="1"/>
  <c r="N233" i="11" a="1"/>
  <c r="N233" i="11" s="1"/>
  <c r="N185" i="11" a="1"/>
  <c r="N185" i="11" s="1"/>
  <c r="N61" i="11" a="1"/>
  <c r="N61" i="11" s="1"/>
  <c r="N172" i="11" a="1"/>
  <c r="N172" i="11" s="1"/>
  <c r="N490" i="11" a="1"/>
  <c r="N490" i="11" s="1"/>
  <c r="N381" i="11" a="1"/>
  <c r="N381" i="11" s="1"/>
  <c r="N33" i="11" a="1"/>
  <c r="N33" i="11" s="1"/>
  <c r="N198" i="11" a="1"/>
  <c r="N198" i="11" s="1"/>
  <c r="N457" i="11" a="1"/>
  <c r="N457" i="11" s="1"/>
  <c r="N72" i="11" a="1"/>
  <c r="N72" i="11" s="1"/>
  <c r="N82" i="11" a="1"/>
  <c r="N82" i="11" s="1"/>
  <c r="N71" i="11" a="1"/>
  <c r="N71" i="11" s="1"/>
  <c r="N138" i="11" a="1"/>
  <c r="N138" i="11" s="1"/>
  <c r="N204" i="11" a="1"/>
  <c r="N204" i="11" s="1"/>
  <c r="N156" i="11" a="1"/>
  <c r="N156" i="11" s="1"/>
  <c r="N115" i="11" a="1"/>
  <c r="N115" i="11" s="1"/>
  <c r="N347" i="11" a="1"/>
  <c r="N347" i="11" s="1"/>
  <c r="N16" i="11" a="1"/>
  <c r="N16" i="11" s="1"/>
  <c r="N451" i="11" a="1"/>
  <c r="N451" i="11" s="1"/>
  <c r="N404" i="11" a="1"/>
  <c r="N404" i="11" s="1"/>
  <c r="N292" i="11" a="1"/>
  <c r="N292" i="11" s="1"/>
  <c r="N406" i="11" a="1"/>
  <c r="N406" i="11" s="1"/>
  <c r="N179" i="11" a="1"/>
  <c r="N179" i="11" s="1"/>
  <c r="N226" i="11" a="1"/>
  <c r="N226" i="11" s="1"/>
  <c r="N474" i="11" a="1"/>
  <c r="N474" i="11" s="1"/>
  <c r="N414" i="11" a="1"/>
  <c r="N414" i="11" s="1"/>
  <c r="N31" i="11" a="1"/>
  <c r="N31" i="11" s="1"/>
  <c r="N422" i="11" a="1"/>
  <c r="N422" i="11" s="1"/>
  <c r="N484" i="11" a="1"/>
  <c r="N484" i="11" s="1"/>
  <c r="N203" i="11" a="1"/>
  <c r="N203" i="11" s="1"/>
  <c r="N382" i="11" a="1"/>
  <c r="N382" i="11" s="1"/>
  <c r="N480" i="11" a="1"/>
  <c r="N480" i="11" s="1"/>
  <c r="N315" i="11" a="1"/>
  <c r="N315" i="11" s="1"/>
  <c r="N302" i="11" a="1"/>
  <c r="N302" i="11" s="1"/>
  <c r="N118" i="11" a="1"/>
  <c r="N118" i="11" s="1"/>
  <c r="N314" i="11" a="1"/>
  <c r="N314" i="11" s="1"/>
  <c r="N38" i="11" a="1"/>
  <c r="N38" i="11" s="1"/>
  <c r="N392" i="11" a="1"/>
  <c r="N392" i="11" s="1"/>
  <c r="N131" i="11" a="1"/>
  <c r="N131" i="11" s="1"/>
  <c r="N194" i="11" a="1"/>
  <c r="N194" i="11" s="1"/>
  <c r="N393" i="11" a="1"/>
  <c r="N393" i="11" s="1"/>
  <c r="N48" i="11" a="1"/>
  <c r="N48" i="11" s="1"/>
  <c r="N34" i="11" a="1"/>
  <c r="N34" i="11" s="1"/>
  <c r="N337" i="11" a="1"/>
  <c r="N337" i="11" s="1"/>
  <c r="N286" i="11" a="1"/>
  <c r="N286" i="11" s="1"/>
  <c r="N188" i="11" a="1"/>
  <c r="N188" i="11" s="1"/>
  <c r="N475" i="11" a="1"/>
  <c r="N475" i="11" s="1"/>
  <c r="N161" i="11" a="1"/>
  <c r="N161" i="11" s="1"/>
  <c r="N149" i="11" a="1"/>
  <c r="N149" i="11" s="1"/>
  <c r="N157" i="11" a="1"/>
  <c r="N157" i="11" s="1"/>
  <c r="N140" i="11" a="1"/>
  <c r="N140" i="11" s="1"/>
  <c r="N277" i="11" a="1"/>
  <c r="N277" i="11" s="1"/>
  <c r="N148" i="11" a="1"/>
  <c r="N148" i="11" s="1"/>
  <c r="N357" i="11" a="1"/>
  <c r="N357" i="11" s="1"/>
  <c r="N76" i="11" a="1"/>
  <c r="N76" i="11" s="1"/>
  <c r="N427" i="11" a="1"/>
  <c r="N427" i="11" s="1"/>
  <c r="N45" i="11" a="1"/>
  <c r="N45" i="11" s="1"/>
  <c r="N67" i="11" a="1"/>
  <c r="N67" i="11" s="1"/>
  <c r="N41" i="11" a="1"/>
  <c r="N41" i="11" s="1"/>
  <c r="N212" i="11" a="1"/>
  <c r="N212" i="11" s="1"/>
  <c r="N332" i="11" a="1"/>
  <c r="N332" i="11" s="1"/>
  <c r="N59" i="11" a="1"/>
  <c r="N59" i="11" s="1"/>
  <c r="N104" i="11" a="1"/>
  <c r="N104" i="11" s="1"/>
  <c r="N442" i="11" a="1"/>
  <c r="N442" i="11" s="1"/>
  <c r="N344" i="11" a="1"/>
  <c r="N344" i="11" s="1"/>
  <c r="N152" i="11" a="1"/>
  <c r="N152" i="11" s="1"/>
  <c r="N24" i="11" a="1"/>
  <c r="N24" i="11" s="1"/>
  <c r="N297" i="11" a="1"/>
  <c r="N297" i="11" s="1"/>
  <c r="N440" i="11" a="1"/>
  <c r="N440" i="11" s="1"/>
  <c r="N432" i="11" a="1"/>
  <c r="N432" i="11" s="1"/>
  <c r="N180" i="11" a="1"/>
  <c r="N180" i="11" s="1"/>
  <c r="N364" i="11" a="1"/>
  <c r="N364" i="11" s="1"/>
  <c r="N14" i="11" a="1"/>
  <c r="N14" i="11" s="1"/>
  <c r="N214" i="11" a="1"/>
  <c r="N214" i="11" s="1"/>
  <c r="N488" i="11" a="1"/>
  <c r="N488" i="11" s="1"/>
  <c r="N465" i="11" a="1"/>
  <c r="N465" i="11" s="1"/>
  <c r="N416" i="11" a="1"/>
  <c r="N416" i="11" s="1"/>
  <c r="N53" i="11" a="1"/>
  <c r="N53" i="11" s="1"/>
  <c r="N383" i="11" a="1"/>
  <c r="N383" i="11" s="1"/>
  <c r="N283" i="11" a="1"/>
  <c r="N283" i="11" s="1"/>
  <c r="N176" i="11" a="1"/>
  <c r="N176" i="11" s="1"/>
  <c r="N305" i="11" a="1"/>
  <c r="N305" i="11" s="1"/>
  <c r="N403" i="11" a="1"/>
  <c r="N403" i="11" s="1"/>
  <c r="N9" i="11" a="1"/>
  <c r="N9" i="11" s="1"/>
  <c r="N4" i="11" a="1"/>
  <c r="N4" i="11" s="1"/>
  <c r="N94" i="11" a="1"/>
  <c r="N94" i="11" s="1"/>
  <c r="N266" i="11" a="1"/>
  <c r="N266" i="11" s="1"/>
  <c r="N421" i="11" a="1"/>
  <c r="N421" i="11" s="1"/>
  <c r="N92" i="11" a="1"/>
  <c r="N92" i="11" s="1"/>
  <c r="N11" i="11" a="1"/>
  <c r="N11" i="11" s="1"/>
  <c r="N155" i="11" a="1"/>
  <c r="N155" i="11" s="1"/>
  <c r="N88" i="11" a="1"/>
  <c r="N88" i="11" s="1"/>
  <c r="N487" i="11" a="1"/>
  <c r="N487" i="11" s="1"/>
  <c r="N237" i="11" a="1"/>
  <c r="N237" i="11" s="1"/>
  <c r="N10" i="11" a="1"/>
  <c r="N10" i="11" s="1"/>
  <c r="N506" i="11" a="1"/>
  <c r="N506" i="11" s="1"/>
  <c r="N411" i="11" a="1"/>
  <c r="N411" i="11" s="1"/>
  <c r="N274" i="11" a="1"/>
  <c r="N274" i="11" s="1"/>
  <c r="N208" i="11" a="1"/>
  <c r="N208" i="11" s="1"/>
  <c r="N280" i="11" a="1"/>
  <c r="N280" i="11" s="1"/>
  <c r="N207" i="11" a="1"/>
  <c r="N207" i="11" s="1"/>
  <c r="N3" i="11" a="1"/>
  <c r="N3" i="11" s="1"/>
  <c r="N388" i="11" a="1"/>
  <c r="N388" i="11" s="1"/>
  <c r="N326" i="11" a="1"/>
  <c r="N326" i="11" s="1"/>
  <c r="N168" i="11" a="1"/>
  <c r="N168" i="11" s="1"/>
  <c r="N97" i="11" a="1"/>
  <c r="N97" i="11" s="1"/>
  <c r="N163" i="11" a="1"/>
  <c r="N163" i="11" s="1"/>
  <c r="N190" i="11" a="1"/>
  <c r="N190" i="11" s="1"/>
  <c r="N492" i="11" a="1"/>
  <c r="N492" i="11" s="1"/>
  <c r="N243" i="11" a="1"/>
  <c r="N243" i="11" s="1"/>
  <c r="N348" i="11" a="1"/>
  <c r="N348" i="11" s="1"/>
  <c r="N273" i="11" a="1"/>
  <c r="N273" i="11" s="1"/>
  <c r="N42" i="11" a="1"/>
  <c r="N42" i="11" s="1"/>
  <c r="N249" i="11" a="1"/>
  <c r="N249" i="11" s="1"/>
  <c r="N144" i="11" a="1"/>
  <c r="N144" i="11" s="1"/>
  <c r="N54" i="11" a="1"/>
  <c r="N54" i="11" s="1"/>
  <c r="N455" i="11" a="1"/>
  <c r="N455" i="11" s="1"/>
  <c r="N110" i="11" a="1"/>
  <c r="N110" i="11" s="1"/>
  <c r="N303" i="11" a="1"/>
  <c r="N303" i="11" s="1"/>
  <c r="N202" i="11" a="1"/>
  <c r="N202" i="11" s="1"/>
  <c r="N443" i="11" a="1"/>
  <c r="N443" i="11" s="1"/>
  <c r="N209" i="11" a="1"/>
  <c r="N209" i="11" s="1"/>
  <c r="N307" i="11" a="1"/>
  <c r="N307" i="11" s="1"/>
  <c r="N146" i="11" a="1"/>
  <c r="N146" i="11" s="1"/>
  <c r="N213" i="11" a="1"/>
  <c r="N213" i="11" s="1"/>
  <c r="N489" i="11" a="1"/>
  <c r="N489" i="11" s="1"/>
  <c r="N187" i="11" a="1"/>
  <c r="N187" i="11" s="1"/>
  <c r="N390" i="11" a="1"/>
  <c r="N390" i="11" s="1"/>
  <c r="N81" i="11" a="1"/>
  <c r="N81" i="11" s="1"/>
  <c r="N477" i="11" a="1"/>
  <c r="N477" i="11" s="1"/>
  <c r="N242" i="11" a="1"/>
  <c r="N242" i="11" s="1"/>
  <c r="N263" i="11" a="1"/>
  <c r="N263" i="11" s="1"/>
  <c r="N430" i="11" a="1"/>
  <c r="N430" i="11" s="1"/>
  <c r="N99" i="11" a="1"/>
  <c r="N99" i="11" s="1"/>
  <c r="N378" i="11" a="1"/>
  <c r="N378" i="11" s="1"/>
  <c r="N258" i="11" a="1"/>
  <c r="N258" i="11" s="1"/>
  <c r="N438" i="11" a="1"/>
  <c r="N438" i="11" s="1"/>
  <c r="N288" i="11" a="1"/>
  <c r="N288" i="11" s="1"/>
  <c r="N17" i="11" a="1"/>
  <c r="N17" i="11" s="1"/>
  <c r="N481" i="11" a="1"/>
  <c r="N481" i="11" s="1"/>
  <c r="N327" i="11" a="1"/>
  <c r="N327" i="11" s="1"/>
  <c r="N247" i="11" a="1"/>
  <c r="N247" i="11" s="1"/>
  <c r="N239" i="11" a="1"/>
  <c r="N239" i="11" s="1"/>
  <c r="N324" i="11" a="1"/>
  <c r="N324" i="11" s="1"/>
  <c r="N215" i="11" a="1"/>
  <c r="N215" i="11" s="1"/>
  <c r="N320" i="11" a="1"/>
  <c r="N320" i="11" s="1"/>
  <c r="N132" i="11" a="1"/>
  <c r="N132" i="11" s="1"/>
  <c r="N75" i="11" a="1"/>
  <c r="N75" i="11" s="1"/>
  <c r="N66" i="11" a="1"/>
  <c r="N66" i="11" s="1"/>
  <c r="N340" i="11" a="1"/>
  <c r="N340" i="11" s="1"/>
  <c r="N441" i="11" a="1"/>
  <c r="N441" i="11" s="1"/>
  <c r="N98" i="11" a="1"/>
  <c r="N98" i="11" s="1"/>
  <c r="N231" i="11" a="1"/>
  <c r="N231" i="11" s="1"/>
  <c r="N387" i="11" a="1"/>
  <c r="N387" i="11" s="1"/>
  <c r="N278" i="11" a="1"/>
  <c r="N278" i="11" s="1"/>
  <c r="N234" i="11" a="1"/>
  <c r="N234" i="11" s="1"/>
  <c r="N135" i="11" a="1"/>
  <c r="N135" i="11" s="1"/>
  <c r="N291" i="11" a="1"/>
  <c r="N291" i="11" s="1"/>
  <c r="N408" i="11" a="1"/>
  <c r="N408" i="11" s="1"/>
  <c r="N170" i="11" a="1"/>
  <c r="N170" i="11" s="1"/>
  <c r="N201" i="11" a="1"/>
  <c r="N201" i="11" s="1"/>
  <c r="N25" i="11" a="1"/>
  <c r="N25" i="11" s="1"/>
  <c r="N444" i="11" a="1"/>
  <c r="N444" i="11" s="1"/>
  <c r="N362" i="11" a="1"/>
  <c r="N362" i="11" s="1"/>
  <c r="N169" i="11" a="1"/>
  <c r="N169" i="11" s="1"/>
  <c r="N134" i="11" a="1"/>
  <c r="N134" i="11" s="1"/>
  <c r="N405" i="11" a="1"/>
  <c r="N405" i="11" s="1"/>
  <c r="N244" i="11" a="1"/>
  <c r="N244" i="11" s="1"/>
  <c r="N479" i="11" a="1"/>
  <c r="N479" i="11" s="1"/>
  <c r="N84" i="11" a="1"/>
  <c r="N84" i="11" s="1"/>
  <c r="N246" i="11" a="1"/>
  <c r="N246" i="11" s="1"/>
  <c r="N450" i="11" a="1"/>
  <c r="N450" i="11" s="1"/>
  <c r="N486" i="11" a="1"/>
  <c r="N486" i="11" s="1"/>
  <c r="N18" i="11" a="1"/>
  <c r="N18" i="11" s="1"/>
  <c r="N285" i="11" a="1"/>
  <c r="N285" i="11" s="1"/>
  <c r="N415" i="11" a="1"/>
  <c r="N415" i="11" s="1"/>
  <c r="N224" i="11" a="1"/>
  <c r="N224" i="11" s="1"/>
  <c r="N287" i="11" a="1"/>
  <c r="N287" i="11" s="1"/>
  <c r="N493" i="11" a="1"/>
  <c r="N493" i="11" s="1"/>
  <c r="N175" i="11" a="1"/>
  <c r="N175" i="11" s="1"/>
  <c r="N56" i="11" a="1"/>
  <c r="N56" i="11" s="1"/>
  <c r="N133" i="11" a="1"/>
  <c r="N133" i="11" s="1"/>
  <c r="N410" i="11" a="1"/>
  <c r="N410" i="11" s="1"/>
  <c r="N375" i="11" a="1"/>
  <c r="N375" i="11" s="1"/>
  <c r="N377" i="11" a="1"/>
  <c r="N377" i="11" s="1"/>
  <c r="N117" i="11" a="1"/>
  <c r="N117" i="11" s="1"/>
  <c r="N267" i="11" a="1"/>
  <c r="N267" i="11" s="1"/>
  <c r="N329" i="11" a="1"/>
  <c r="N329" i="11" s="1"/>
  <c r="N505" i="11" a="1"/>
  <c r="N505" i="11" s="1"/>
  <c r="N317" i="11" a="1"/>
  <c r="N317" i="11" s="1"/>
  <c r="N353" i="11" a="1"/>
  <c r="N353" i="11" s="1"/>
  <c r="N141" i="11" a="1"/>
  <c r="N141" i="11" s="1"/>
  <c r="N150" i="11" a="1"/>
  <c r="N150" i="11" s="1"/>
  <c r="N349" i="11" a="1"/>
  <c r="N349" i="11" s="1"/>
  <c r="N50" i="11" a="1"/>
  <c r="N50" i="11" s="1"/>
  <c r="N402" i="11" a="1"/>
  <c r="N402" i="11" s="1"/>
  <c r="N284" i="11" a="1"/>
  <c r="N284" i="11" s="1"/>
  <c r="N124" i="11" a="1"/>
  <c r="N124" i="11" s="1"/>
  <c r="N494" i="11" a="1"/>
  <c r="N494" i="11" s="1"/>
  <c r="N127" i="11" a="1"/>
  <c r="N127" i="11" s="1"/>
  <c r="N359" i="11" a="1"/>
  <c r="N359" i="11" s="1"/>
  <c r="N351" i="11" a="1"/>
  <c r="N351" i="11" s="1"/>
  <c r="N431" i="11" a="1"/>
  <c r="N431" i="11" s="1"/>
  <c r="N143" i="11" a="1"/>
  <c r="N143" i="11" s="1"/>
  <c r="N159" i="11" a="1"/>
  <c r="N159" i="11" s="1"/>
  <c r="N391" i="11" a="1"/>
  <c r="N391" i="11" s="1"/>
  <c r="N424" i="11" a="1"/>
  <c r="N424" i="11" s="1"/>
  <c r="N69" i="11" a="1"/>
  <c r="N69" i="11" s="1"/>
  <c r="N485" i="11" a="1"/>
  <c r="N485" i="11" s="1"/>
  <c r="N276" i="11" a="1"/>
  <c r="N276" i="11" s="1"/>
  <c r="N87" i="11" a="1"/>
  <c r="N87" i="11" s="1"/>
  <c r="N173" i="11" a="1"/>
  <c r="N173" i="11" s="1"/>
  <c r="N65" i="11" a="1"/>
  <c r="N65" i="11" s="1"/>
  <c r="N289" i="11" a="1"/>
  <c r="N289" i="11" s="1"/>
  <c r="N342" i="11" a="1"/>
  <c r="N342" i="11" s="1"/>
  <c r="N371" i="11" a="1"/>
  <c r="N371" i="11" s="1"/>
  <c r="N459" i="11" a="1"/>
  <c r="N459" i="11" s="1"/>
  <c r="N401" i="11" a="1"/>
  <c r="N401" i="11" s="1"/>
  <c r="N282" i="11" a="1"/>
  <c r="N282" i="11" s="1"/>
  <c r="N5" i="11" a="1"/>
  <c r="N5" i="11" s="1"/>
  <c r="N448" i="11" a="1"/>
  <c r="N448" i="11" s="1"/>
  <c r="N112" i="11" a="1"/>
  <c r="N112" i="11" s="1"/>
  <c r="N461" i="11" a="1"/>
  <c r="N461" i="11" s="1"/>
  <c r="N374" i="11" a="1"/>
  <c r="N374" i="11" s="1"/>
  <c r="N129" i="11" a="1"/>
  <c r="N129" i="11" s="1"/>
  <c r="N321" i="11" a="1"/>
  <c r="N321" i="11" s="1"/>
  <c r="N79" i="11" a="1"/>
  <c r="N79" i="11" s="1"/>
  <c r="N449" i="11" a="1"/>
  <c r="N449" i="11" s="1"/>
  <c r="N22" i="11" a="1"/>
  <c r="N22" i="11" s="1"/>
  <c r="N446" i="11" a="1"/>
  <c r="N446" i="11" s="1"/>
  <c r="N177" i="11" a="1"/>
  <c r="N177" i="11" s="1"/>
  <c r="N216" i="11" a="1"/>
  <c r="N216" i="11" s="1"/>
  <c r="N262" i="11" a="1"/>
  <c r="N262" i="11" s="1"/>
  <c r="N206" i="11" a="1"/>
  <c r="N206" i="11" s="1"/>
  <c r="N96" i="11" a="1"/>
  <c r="N96" i="11" s="1"/>
  <c r="N343" i="11" a="1"/>
  <c r="N343" i="11" s="1"/>
  <c r="N419" i="11" a="1"/>
  <c r="N419" i="11" s="1"/>
  <c r="N125" i="11" a="1"/>
  <c r="N125" i="11" s="1"/>
  <c r="N313" i="11" a="1"/>
  <c r="N313" i="11" s="1"/>
  <c r="N196" i="11" a="1"/>
  <c r="N196" i="11" s="1"/>
  <c r="N498" i="11" a="1"/>
  <c r="N498" i="11" s="1"/>
  <c r="N251" i="11" a="1"/>
  <c r="N251" i="11" s="1"/>
  <c r="N105" i="11" a="1"/>
  <c r="N105" i="11" s="1"/>
  <c r="N2" i="11" a="1"/>
  <c r="N2" i="11" s="1"/>
  <c r="N290" i="11" a="1"/>
  <c r="N290" i="11" s="1"/>
  <c r="N182" i="11" a="1"/>
  <c r="N182" i="11" s="1"/>
  <c r="N367" i="11" a="1"/>
  <c r="N367" i="11" s="1"/>
  <c r="N425" i="11" a="1"/>
  <c r="N425" i="11" s="1"/>
  <c r="N199" i="11" a="1"/>
  <c r="N199" i="11" s="1"/>
  <c r="N158" i="11" a="1"/>
  <c r="N158" i="11" s="1"/>
  <c r="N113" i="11" a="1"/>
  <c r="N113" i="11" s="1"/>
  <c r="N495" i="11" a="1"/>
  <c r="N495" i="11" s="1"/>
  <c r="N312" i="11" a="1"/>
  <c r="N312" i="11" s="1"/>
  <c r="N136" i="11" a="1"/>
  <c r="N136" i="11" s="1"/>
  <c r="N174" i="11" a="1"/>
  <c r="N174" i="11" s="1"/>
  <c r="N497" i="11" a="1"/>
  <c r="N497" i="11" s="1"/>
  <c r="N420" i="11" a="1"/>
  <c r="N420" i="11" s="1"/>
  <c r="N398" i="11" a="1"/>
  <c r="N398" i="11" s="1"/>
  <c r="N311" i="11" a="1"/>
  <c r="N311" i="11" s="1"/>
  <c r="N178" i="11" a="1"/>
  <c r="N178" i="11" s="1"/>
  <c r="N139" i="11" a="1"/>
  <c r="N139" i="11" s="1"/>
  <c r="N35" i="11" a="1"/>
  <c r="N35" i="11" s="1"/>
  <c r="N264" i="11" a="1"/>
  <c r="N264" i="11" s="1"/>
  <c r="N345" i="11" a="1"/>
  <c r="N345" i="11" s="1"/>
  <c r="N352" i="11" a="1"/>
  <c r="N352" i="11" s="1"/>
  <c r="N74" i="11" a="1"/>
  <c r="N74" i="11" s="1"/>
  <c r="N19" i="11" a="1"/>
  <c r="N19" i="11" s="1"/>
  <c r="N300" i="11" a="1"/>
  <c r="N300" i="11" s="1"/>
  <c r="N496" i="11" a="1"/>
  <c r="N496" i="11" s="1"/>
  <c r="N385" i="11" a="1"/>
  <c r="N385" i="11" s="1"/>
  <c r="N26" i="11" a="1"/>
  <c r="N26" i="11" s="1"/>
  <c r="N310" i="11" a="1"/>
  <c r="N310" i="11" s="1"/>
  <c r="N268" i="11" a="1"/>
  <c r="N268" i="11" s="1"/>
  <c r="N20" i="11" a="1"/>
  <c r="N20" i="11" s="1"/>
  <c r="N265" i="11" a="1"/>
  <c r="N265" i="11" s="1"/>
  <c r="N29" i="11" a="1"/>
  <c r="N29" i="11" s="1"/>
  <c r="N254" i="11" a="1"/>
  <c r="N254" i="11" s="1"/>
  <c r="N51" i="11" a="1"/>
  <c r="N51" i="11" s="1"/>
  <c r="N235" i="11" a="1"/>
  <c r="N235" i="11" s="1"/>
  <c r="N354" i="11" a="1"/>
  <c r="N354" i="11" s="1"/>
  <c r="N238" i="11" a="1"/>
  <c r="N238" i="11" s="1"/>
  <c r="N236" i="11" a="1"/>
  <c r="N236" i="11" s="1"/>
  <c r="N330" i="11" a="1"/>
  <c r="N330" i="11" s="1"/>
  <c r="N308" i="11" a="1"/>
  <c r="N308" i="11" s="1"/>
  <c r="N78" i="11" a="1"/>
  <c r="N78" i="11" s="1"/>
  <c r="N462" i="11" a="1"/>
  <c r="N462" i="11" s="1"/>
  <c r="N397" i="11" a="1"/>
  <c r="N397" i="11" s="1"/>
  <c r="N193" i="11" a="1"/>
  <c r="N193" i="11" s="1"/>
  <c r="N309" i="11" a="1"/>
  <c r="N309" i="11" s="1"/>
  <c r="N181" i="11" a="1"/>
  <c r="N181" i="11" s="1"/>
  <c r="N256" i="11" a="1"/>
  <c r="N256" i="11" s="1"/>
  <c r="N102" i="11" a="1"/>
  <c r="N102" i="11" s="1"/>
  <c r="N368" i="11" a="1"/>
  <c r="N368" i="11" s="1"/>
  <c r="N47" i="11" a="1"/>
  <c r="N47" i="11" s="1"/>
  <c r="N476" i="11" a="1"/>
  <c r="N476" i="11" s="1"/>
  <c r="N130" i="11" a="1"/>
  <c r="N130" i="11" s="1"/>
  <c r="N189" i="11" a="1"/>
  <c r="N189" i="11" s="1"/>
  <c r="N389" i="11" a="1"/>
  <c r="N389" i="11" s="1"/>
  <c r="N325" i="11" a="1"/>
  <c r="N325" i="11" s="1"/>
  <c r="N409" i="11" a="1"/>
  <c r="N409" i="11" s="1"/>
  <c r="N469" i="11" a="1"/>
  <c r="N469" i="11" s="1"/>
  <c r="N46" i="11" a="1"/>
  <c r="N46" i="11" s="1"/>
  <c r="N319" i="11" a="1"/>
  <c r="N319" i="11" s="1"/>
  <c r="N499" i="11" a="1"/>
  <c r="N499" i="11" s="1"/>
  <c r="N471" i="11" a="1"/>
  <c r="N471" i="11" s="1"/>
  <c r="N39" i="11" a="1"/>
  <c r="N39" i="11" s="1"/>
  <c r="N114" i="11" a="1"/>
  <c r="N114" i="11" s="1"/>
  <c r="N323" i="11" a="1"/>
  <c r="N323" i="11" s="1"/>
  <c r="N183" i="11" a="1"/>
  <c r="N183" i="11" s="1"/>
  <c r="N121" i="11" a="1"/>
  <c r="N121" i="11" s="1"/>
  <c r="N458" i="11" a="1"/>
  <c r="N458" i="11" s="1"/>
  <c r="N142" i="11" a="1"/>
  <c r="N142" i="11" s="1"/>
  <c r="N23" i="11" a="1"/>
  <c r="N23" i="11" s="1"/>
  <c r="N386" i="11" a="1"/>
  <c r="N386" i="11" s="1"/>
  <c r="N245" i="11" a="1"/>
  <c r="N245" i="11" s="1"/>
  <c r="N395" i="11" a="1"/>
  <c r="N395" i="11" s="1"/>
  <c r="N137" i="11" a="1"/>
  <c r="N137" i="11" s="1"/>
  <c r="N271" i="11" a="1"/>
  <c r="N271" i="11" s="1"/>
  <c r="N294" i="11" a="1"/>
  <c r="N294" i="11" s="1"/>
  <c r="N464" i="11" a="1"/>
  <c r="N464" i="11" s="1"/>
  <c r="N335" i="11" a="1"/>
  <c r="N335" i="11" s="1"/>
  <c r="N491" i="11" a="1"/>
  <c r="N491" i="11" s="1"/>
  <c r="N373" i="11" a="1"/>
  <c r="N373" i="11" s="1"/>
  <c r="N322" i="11" a="1"/>
  <c r="N322" i="11" s="1"/>
  <c r="N435" i="11" a="1"/>
  <c r="N435" i="11" s="1"/>
  <c r="N293" i="11" a="1"/>
  <c r="N293" i="11" s="1"/>
  <c r="N222" i="11" a="1"/>
  <c r="N222" i="11" s="1"/>
  <c r="N160" i="11" a="1"/>
  <c r="N160" i="11" s="1"/>
  <c r="N372" i="11" a="1"/>
  <c r="N372" i="11" s="1"/>
  <c r="N218" i="11" a="1"/>
  <c r="N218" i="11" s="1"/>
  <c r="N32" i="11" a="1"/>
  <c r="N32" i="11" s="1"/>
  <c r="N452" i="11" a="1"/>
  <c r="N452" i="11" s="1"/>
  <c r="N270" i="11" a="1"/>
  <c r="N270" i="11" s="1"/>
  <c r="N336" i="11" a="1"/>
  <c r="N336" i="11" s="1"/>
  <c r="N52" i="11" a="1"/>
  <c r="N52" i="11" s="1"/>
  <c r="N248" i="11" a="1"/>
  <c r="N248" i="11" s="1"/>
  <c r="N229" i="11" a="1"/>
  <c r="N229" i="11" s="1"/>
  <c r="N295" i="11" a="1"/>
  <c r="N295" i="11" s="1"/>
  <c r="N301" i="11" a="1"/>
  <c r="N301" i="11" s="1"/>
  <c r="N7" i="11" a="1"/>
  <c r="N7" i="11" s="1"/>
  <c r="N500" i="11" a="1"/>
  <c r="N500" i="11" s="1"/>
  <c r="N210" i="11" a="1"/>
  <c r="N210" i="11" s="1"/>
  <c r="N145" i="11" a="1"/>
  <c r="N145" i="11" s="1"/>
  <c r="N437" i="11" a="1"/>
  <c r="N437" i="11" s="1"/>
  <c r="N77" i="11" a="1"/>
  <c r="N77" i="11" s="1"/>
  <c r="N255" i="11" a="1"/>
  <c r="N255" i="11" s="1"/>
  <c r="N380" i="11" a="1"/>
  <c r="N380" i="11" s="1"/>
  <c r="N328" i="11" a="1"/>
  <c r="N328" i="11" s="1"/>
  <c r="N36" i="11" a="1"/>
  <c r="N36" i="11" s="1"/>
  <c r="N103" i="11" a="1"/>
  <c r="N103" i="11" s="1"/>
  <c r="N460" i="11" a="1"/>
  <c r="N460" i="11" s="1"/>
  <c r="N350" i="11" a="1"/>
  <c r="N350" i="11" s="1"/>
  <c r="N365" i="11" a="1"/>
  <c r="N365" i="11" s="1"/>
  <c r="N445" i="11" a="1"/>
  <c r="N445" i="11" s="1"/>
  <c r="N171" i="11" a="1"/>
  <c r="N171" i="11" s="1"/>
  <c r="N439" i="11" a="1"/>
  <c r="N439" i="11" s="1"/>
  <c r="N360" i="11" a="1"/>
  <c r="N360" i="11" s="1"/>
  <c r="N366" i="11" a="1"/>
  <c r="N366" i="11" s="1"/>
  <c r="N108" i="11" a="1"/>
  <c r="N108" i="11" s="1"/>
  <c r="N123" i="11" a="1"/>
  <c r="N123" i="11" s="1"/>
  <c r="N453" i="11" a="1"/>
  <c r="N453" i="11" s="1"/>
  <c r="N15" i="11" a="1"/>
  <c r="N15" i="11" s="1"/>
  <c r="N227" i="11" a="1"/>
  <c r="N227" i="11" s="1"/>
  <c r="N111" i="11" a="1"/>
  <c r="N111" i="11" s="1"/>
  <c r="N58" i="11" a="1"/>
  <c r="N58" i="11" s="1"/>
  <c r="N186" i="11" a="1"/>
  <c r="N186" i="11" s="1"/>
  <c r="N63" i="11" a="1"/>
  <c r="N63" i="11" s="1"/>
  <c r="N166" i="11" a="1"/>
  <c r="N166" i="11" s="1"/>
  <c r="N253" i="11" a="1"/>
  <c r="N253" i="11" s="1"/>
  <c r="N384" i="11" a="1"/>
  <c r="N384" i="11" s="1"/>
  <c r="N412" i="11" a="1"/>
  <c r="N412" i="11" s="1"/>
  <c r="N257" i="11" a="1"/>
  <c r="N257" i="11" s="1"/>
  <c r="N219" i="11" a="1"/>
  <c r="N219" i="11" s="1"/>
  <c r="N109" i="11" a="1"/>
  <c r="N109" i="11" s="1"/>
  <c r="N8" i="11" a="1"/>
  <c r="N8" i="11" s="1"/>
  <c r="N44" i="11" a="1"/>
  <c r="N44" i="11" s="1"/>
  <c r="N341" i="11" a="1"/>
  <c r="N341" i="11" s="1"/>
  <c r="N334" i="11" a="1"/>
  <c r="N334" i="11" s="1"/>
  <c r="N318" i="11" a="1"/>
  <c r="N318" i="11" s="1"/>
  <c r="N223" i="11" a="1"/>
  <c r="N223" i="11" s="1"/>
  <c r="N400" i="11" a="1"/>
  <c r="N400" i="11" s="1"/>
  <c r="N470" i="11" a="1"/>
  <c r="N470" i="11" s="1"/>
  <c r="N197" i="11" a="1"/>
  <c r="N197" i="11" s="1"/>
  <c r="N21" i="11" a="1"/>
  <c r="N21" i="11" s="1"/>
  <c r="N49" i="11" a="1"/>
  <c r="N49" i="11" s="1"/>
  <c r="N221" i="11" a="1"/>
  <c r="N221" i="11" s="1"/>
  <c r="N363" i="11" a="1"/>
  <c r="N363" i="11" s="1"/>
  <c r="N478" i="11" a="1"/>
  <c r="N478" i="11" s="1"/>
  <c r="N225" i="11" a="1"/>
  <c r="N225" i="11" s="1"/>
  <c r="N153" i="11" a="1"/>
  <c r="N153" i="11" s="1"/>
  <c r="N304" i="11" a="1"/>
  <c r="N304" i="11" s="1"/>
  <c r="N407" i="11" a="1"/>
  <c r="N407" i="11" s="1"/>
  <c r="N200" i="11" a="1"/>
  <c r="N200" i="11" s="1"/>
  <c r="N43" i="11" a="1"/>
  <c r="N43" i="11" s="1"/>
  <c r="N122" i="11" a="1"/>
  <c r="N122" i="11" s="1"/>
  <c r="N434" i="11" a="1"/>
  <c r="N434" i="11" s="1"/>
  <c r="N220" i="11" a="1"/>
  <c r="N220" i="11" s="1"/>
  <c r="N482" i="11" a="1"/>
  <c r="N482" i="11" s="1"/>
  <c r="N503" i="11" a="1"/>
  <c r="N503" i="11" s="1"/>
  <c r="N296" i="11" a="1"/>
  <c r="N296" i="11" s="1"/>
  <c r="N355" i="11" a="1"/>
  <c r="N355" i="11" s="1"/>
  <c r="N473" i="11" a="1"/>
  <c r="N473" i="11" s="1"/>
  <c r="N396" i="11" a="1"/>
  <c r="N396" i="11" s="1"/>
  <c r="N192" i="11" a="1"/>
  <c r="N192" i="11" s="1"/>
  <c r="N333" i="11" a="1"/>
  <c r="N333" i="11" s="1"/>
  <c r="N100" i="11" a="1"/>
  <c r="N100" i="11" s="1"/>
  <c r="N119" i="11" a="1"/>
  <c r="N119" i="11" s="1"/>
  <c r="N463" i="11" a="1"/>
  <c r="N463" i="11" s="1"/>
  <c r="N195" i="11" a="1"/>
  <c r="N195" i="11" s="1"/>
  <c r="N269" i="11" a="1"/>
  <c r="N269" i="11" s="1"/>
  <c r="N164" i="11" a="1"/>
  <c r="N164" i="11" s="1"/>
  <c r="N275" i="11" a="1"/>
  <c r="N275" i="11" s="1"/>
  <c r="N370" i="11" a="1"/>
  <c r="N370" i="11" s="1"/>
  <c r="N101" i="11" a="1"/>
  <c r="N101" i="11" s="1"/>
  <c r="N64" i="11" a="1"/>
  <c r="N64" i="11" s="1"/>
  <c r="N394" i="11" a="1"/>
  <c r="N394" i="11" s="1"/>
  <c r="N358" i="11" a="1"/>
  <c r="N358" i="11" s="1"/>
  <c r="N70" i="11" a="1"/>
  <c r="N70" i="11" s="1"/>
  <c r="N379" i="11" a="1"/>
  <c r="N379" i="11" s="1"/>
  <c r="N466" i="11" a="1"/>
  <c r="N466" i="11" s="1"/>
  <c r="N91" i="11" a="1"/>
  <c r="N91" i="11" s="1"/>
  <c r="N232" i="11" a="1"/>
  <c r="N232" i="11" s="1"/>
  <c r="N279" i="11" a="1"/>
  <c r="N279" i="11" s="1"/>
  <c r="N299" i="11" a="1"/>
  <c r="N299" i="11" s="1"/>
  <c r="N211" i="11" a="1"/>
  <c r="N211" i="11" s="1"/>
  <c r="N436" i="11" a="1"/>
  <c r="N436" i="11" s="1"/>
  <c r="N259" i="11" a="1"/>
  <c r="N259" i="11" s="1"/>
  <c r="N272" i="11" a="1"/>
  <c r="N272" i="11" s="1"/>
  <c r="N472" i="11" a="1"/>
  <c r="N472" i="11" s="1"/>
  <c r="N339" i="11" a="1"/>
  <c r="N339" i="11" s="1"/>
  <c r="N27" i="11" a="1"/>
  <c r="N27" i="11" s="1"/>
  <c r="N85" i="11" a="1"/>
  <c r="N85" i="11" s="1"/>
  <c r="N73" i="11" a="1"/>
  <c r="N73" i="11" s="1"/>
  <c r="N426" i="11" a="1"/>
  <c r="N426" i="11" s="1"/>
  <c r="N331" i="11" a="1"/>
  <c r="N331" i="11" s="1"/>
  <c r="N40" i="11" a="1"/>
  <c r="N40" i="11" s="1"/>
  <c r="N468" i="11" a="1"/>
  <c r="N468" i="11" s="1"/>
  <c r="N504" i="11" a="1"/>
  <c r="N504" i="11" s="1"/>
  <c r="N28" i="11" a="1"/>
  <c r="N28" i="11" s="1"/>
  <c r="N429" i="11" a="1"/>
  <c r="N429" i="11" s="1"/>
  <c r="N120" i="11" a="1"/>
  <c r="N120" i="11" s="1"/>
  <c r="N456" i="11" a="1"/>
  <c r="N456" i="11" s="1"/>
  <c r="N106" i="11" a="1"/>
  <c r="N106" i="11" s="1"/>
  <c r="N298" i="11" a="1"/>
  <c r="N298" i="11" s="1"/>
  <c r="N399" i="11" a="1"/>
  <c r="N399" i="11" s="1"/>
  <c r="N191" i="11" a="1"/>
  <c r="N191" i="11" s="1"/>
  <c r="N107" i="11" a="1"/>
  <c r="N107" i="11" s="1"/>
  <c r="K151" i="11" a="1"/>
  <c r="K151" i="11" s="1"/>
  <c r="K165" i="11" a="1"/>
  <c r="K165" i="11" s="1"/>
  <c r="K252" i="11" a="1"/>
  <c r="K252" i="11" s="1"/>
  <c r="K338" i="11" a="1"/>
  <c r="K338" i="11" s="1"/>
  <c r="K306" i="11" a="1"/>
  <c r="K306" i="11" s="1"/>
  <c r="K86" i="11" a="1"/>
  <c r="K86" i="11" s="1"/>
  <c r="K240" i="11" a="1"/>
  <c r="K240" i="11" s="1"/>
  <c r="K55" i="11" a="1"/>
  <c r="K55" i="11" s="1"/>
  <c r="K260" i="11" a="1"/>
  <c r="K260" i="11" s="1"/>
  <c r="K230" i="11" a="1"/>
  <c r="K230" i="11" s="1"/>
  <c r="K423" i="11" a="1"/>
  <c r="K423" i="11" s="1"/>
  <c r="K428" i="11" a="1"/>
  <c r="K428" i="11" s="1"/>
  <c r="K126" i="11" a="1"/>
  <c r="K126" i="11" s="1"/>
  <c r="K501" i="11" a="1"/>
  <c r="K501" i="11" s="1"/>
  <c r="K356" i="11" a="1"/>
  <c r="K356" i="11" s="1"/>
  <c r="K454" i="11" a="1"/>
  <c r="K454" i="11" s="1"/>
  <c r="K502" i="11" a="1"/>
  <c r="K502" i="11" s="1"/>
  <c r="K128" i="11" a="1"/>
  <c r="K128" i="11" s="1"/>
  <c r="K57" i="11" a="1"/>
  <c r="K57" i="11" s="1"/>
  <c r="K116" i="11" a="1"/>
  <c r="K116" i="11" s="1"/>
  <c r="K361" i="11" a="1"/>
  <c r="K361" i="11" s="1"/>
  <c r="K89" i="11" a="1"/>
  <c r="K89" i="11" s="1"/>
  <c r="K205" i="11" a="1"/>
  <c r="K205" i="11" s="1"/>
  <c r="K346" i="11" a="1"/>
  <c r="K346" i="11" s="1"/>
  <c r="K241" i="11" a="1"/>
  <c r="K241" i="11" s="1"/>
  <c r="K60" i="11" a="1"/>
  <c r="K60" i="11" s="1"/>
  <c r="K261" i="11" a="1"/>
  <c r="K261" i="11" s="1"/>
  <c r="K80" i="11" a="1"/>
  <c r="K80" i="11" s="1"/>
  <c r="K13" i="11" a="1"/>
  <c r="K13" i="11" s="1"/>
  <c r="K413" i="11" a="1"/>
  <c r="K413" i="11" s="1"/>
  <c r="K316" i="11" a="1"/>
  <c r="K316" i="11" s="1"/>
  <c r="K37" i="11" a="1"/>
  <c r="K37" i="11" s="1"/>
  <c r="K184" i="11" a="1"/>
  <c r="K184" i="11" s="1"/>
  <c r="K83" i="11" a="1"/>
  <c r="K83" i="11" s="1"/>
  <c r="K6" i="11" a="1"/>
  <c r="K6" i="11" s="1"/>
  <c r="K147" i="11" a="1"/>
  <c r="K147" i="11" s="1"/>
  <c r="K68" i="11" a="1"/>
  <c r="K68" i="11" s="1"/>
  <c r="K90" i="11" a="1"/>
  <c r="K90" i="11" s="1"/>
  <c r="K162" i="11" a="1"/>
  <c r="K162" i="11" s="1"/>
  <c r="K433" i="11" a="1"/>
  <c r="K433" i="11" s="1"/>
  <c r="K30" i="11" a="1"/>
  <c r="K30" i="11" s="1"/>
  <c r="K62" i="11" a="1"/>
  <c r="K62" i="11" s="1"/>
  <c r="K369" i="11" a="1"/>
  <c r="K369" i="11" s="1"/>
  <c r="K418" i="11" a="1"/>
  <c r="K418" i="11" s="1"/>
  <c r="K281" i="11" a="1"/>
  <c r="K281" i="11" s="1"/>
  <c r="K154" i="11" a="1"/>
  <c r="K154" i="11" s="1"/>
  <c r="K95" i="11" a="1"/>
  <c r="K95" i="11" s="1"/>
  <c r="K93" i="11" a="1"/>
  <c r="K93" i="11" s="1"/>
  <c r="K228" i="11" a="1"/>
  <c r="K228" i="11" s="1"/>
  <c r="K467" i="11" a="1"/>
  <c r="K467" i="11" s="1"/>
  <c r="K376" i="11" a="1"/>
  <c r="K376" i="11" s="1"/>
  <c r="K250" i="11" a="1"/>
  <c r="K250" i="11" s="1"/>
  <c r="K217" i="11" a="1"/>
  <c r="K217" i="11" s="1"/>
  <c r="K417" i="11" a="1"/>
  <c r="K417" i="11" s="1"/>
  <c r="K12" i="11" a="1"/>
  <c r="K12" i="11" s="1"/>
  <c r="K167" i="11" a="1"/>
  <c r="K167" i="11" s="1"/>
  <c r="K447" i="11" a="1"/>
  <c r="K447" i="11" s="1"/>
  <c r="K483" i="11" a="1"/>
  <c r="K483" i="11" s="1"/>
  <c r="K233" i="11" a="1"/>
  <c r="K233" i="11" s="1"/>
  <c r="K185" i="11" a="1"/>
  <c r="K185" i="11" s="1"/>
  <c r="K61" i="11" a="1"/>
  <c r="K61" i="11" s="1"/>
  <c r="K172" i="11" a="1"/>
  <c r="K172" i="11" s="1"/>
  <c r="K490" i="11" a="1"/>
  <c r="K490" i="11" s="1"/>
  <c r="K381" i="11" a="1"/>
  <c r="K381" i="11" s="1"/>
  <c r="K33" i="11" a="1"/>
  <c r="K33" i="11" s="1"/>
  <c r="K198" i="11" a="1"/>
  <c r="K198" i="11" s="1"/>
  <c r="K457" i="11" a="1"/>
  <c r="K457" i="11" s="1"/>
  <c r="K72" i="11" a="1"/>
  <c r="K72" i="11" s="1"/>
  <c r="K82" i="11" a="1"/>
  <c r="K82" i="11" s="1"/>
  <c r="K71" i="11" a="1"/>
  <c r="K71" i="11" s="1"/>
  <c r="K138" i="11" a="1"/>
  <c r="K138" i="11" s="1"/>
  <c r="K204" i="11" a="1"/>
  <c r="K204" i="11" s="1"/>
  <c r="K156" i="11" a="1"/>
  <c r="K156" i="11" s="1"/>
  <c r="K115" i="11" a="1"/>
  <c r="K115" i="11" s="1"/>
  <c r="K347" i="11" a="1"/>
  <c r="K347" i="11" s="1"/>
  <c r="K16" i="11" a="1"/>
  <c r="K16" i="11" s="1"/>
  <c r="K451" i="11" a="1"/>
  <c r="K451" i="11" s="1"/>
  <c r="K404" i="11" a="1"/>
  <c r="K404" i="11" s="1"/>
  <c r="K292" i="11" a="1"/>
  <c r="K292" i="11" s="1"/>
  <c r="K406" i="11" a="1"/>
  <c r="K406" i="11" s="1"/>
  <c r="K179" i="11" a="1"/>
  <c r="K179" i="11" s="1"/>
  <c r="K226" i="11" a="1"/>
  <c r="K226" i="11" s="1"/>
  <c r="K474" i="11" a="1"/>
  <c r="K474" i="11" s="1"/>
  <c r="K414" i="11" a="1"/>
  <c r="K414" i="11" s="1"/>
  <c r="K31" i="11" a="1"/>
  <c r="K31" i="11" s="1"/>
  <c r="K422" i="11" a="1"/>
  <c r="K422" i="11" s="1"/>
  <c r="K484" i="11" a="1"/>
  <c r="K484" i="11" s="1"/>
  <c r="K203" i="11" a="1"/>
  <c r="K203" i="11" s="1"/>
  <c r="K382" i="11" a="1"/>
  <c r="K382" i="11" s="1"/>
  <c r="K480" i="11" a="1"/>
  <c r="K480" i="11" s="1"/>
  <c r="K315" i="11" a="1"/>
  <c r="K315" i="11" s="1"/>
  <c r="K302" i="11" a="1"/>
  <c r="K302" i="11" s="1"/>
  <c r="K118" i="11" a="1"/>
  <c r="K118" i="11" s="1"/>
  <c r="K314" i="11" a="1"/>
  <c r="K314" i="11" s="1"/>
  <c r="K38" i="11" a="1"/>
  <c r="K38" i="11" s="1"/>
  <c r="K392" i="11" a="1"/>
  <c r="K392" i="11" s="1"/>
  <c r="K131" i="11" a="1"/>
  <c r="K131" i="11" s="1"/>
  <c r="K194" i="11" a="1"/>
  <c r="K194" i="11" s="1"/>
  <c r="K393" i="11" a="1"/>
  <c r="K393" i="11" s="1"/>
  <c r="K48" i="11" a="1"/>
  <c r="K48" i="11" s="1"/>
  <c r="K34" i="11" a="1"/>
  <c r="K34" i="11" s="1"/>
  <c r="K337" i="11" a="1"/>
  <c r="K337" i="11" s="1"/>
  <c r="K286" i="11" a="1"/>
  <c r="K286" i="11" s="1"/>
  <c r="K188" i="11" a="1"/>
  <c r="K188" i="11" s="1"/>
  <c r="K475" i="11" a="1"/>
  <c r="K475" i="11" s="1"/>
  <c r="K161" i="11" a="1"/>
  <c r="K161" i="11" s="1"/>
  <c r="K149" i="11" a="1"/>
  <c r="K149" i="11" s="1"/>
  <c r="K157" i="11" a="1"/>
  <c r="K157" i="11" s="1"/>
  <c r="K140" i="11" a="1"/>
  <c r="K140" i="11" s="1"/>
  <c r="K277" i="11" a="1"/>
  <c r="K277" i="11" s="1"/>
  <c r="K148" i="11" a="1"/>
  <c r="K148" i="11" s="1"/>
  <c r="K357" i="11" a="1"/>
  <c r="K357" i="11" s="1"/>
  <c r="K76" i="11" a="1"/>
  <c r="K76" i="11" s="1"/>
  <c r="K427" i="11" a="1"/>
  <c r="K427" i="11" s="1"/>
  <c r="K45" i="11" a="1"/>
  <c r="K45" i="11" s="1"/>
  <c r="K67" i="11" a="1"/>
  <c r="K67" i="11" s="1"/>
  <c r="K41" i="11" a="1"/>
  <c r="K41" i="11" s="1"/>
  <c r="K212" i="11" a="1"/>
  <c r="K212" i="11" s="1"/>
  <c r="K332" i="11" a="1"/>
  <c r="K332" i="11" s="1"/>
  <c r="K59" i="11" a="1"/>
  <c r="K59" i="11" s="1"/>
  <c r="K104" i="11" a="1"/>
  <c r="K104" i="11" s="1"/>
  <c r="K442" i="11" a="1"/>
  <c r="K442" i="11" s="1"/>
  <c r="K344" i="11" a="1"/>
  <c r="K344" i="11" s="1"/>
  <c r="K152" i="11" a="1"/>
  <c r="K152" i="11" s="1"/>
  <c r="K24" i="11" a="1"/>
  <c r="K24" i="11" s="1"/>
  <c r="K297" i="11" a="1"/>
  <c r="K297" i="11" s="1"/>
  <c r="K440" i="11" a="1"/>
  <c r="K440" i="11" s="1"/>
  <c r="K432" i="11" a="1"/>
  <c r="K432" i="11" s="1"/>
  <c r="K180" i="11" a="1"/>
  <c r="K180" i="11" s="1"/>
  <c r="K364" i="11" a="1"/>
  <c r="K364" i="11" s="1"/>
  <c r="K14" i="11" a="1"/>
  <c r="K14" i="11" s="1"/>
  <c r="K214" i="11" a="1"/>
  <c r="K214" i="11" s="1"/>
  <c r="K488" i="11" a="1"/>
  <c r="K488" i="11" s="1"/>
  <c r="K465" i="11" a="1"/>
  <c r="K465" i="11" s="1"/>
  <c r="K416" i="11" a="1"/>
  <c r="K416" i="11" s="1"/>
  <c r="K53" i="11" a="1"/>
  <c r="K53" i="11" s="1"/>
  <c r="K383" i="11" a="1"/>
  <c r="K383" i="11" s="1"/>
  <c r="K283" i="11" a="1"/>
  <c r="K283" i="11" s="1"/>
  <c r="K176" i="11" a="1"/>
  <c r="K176" i="11" s="1"/>
  <c r="K305" i="11" a="1"/>
  <c r="K305" i="11" s="1"/>
  <c r="K403" i="11" a="1"/>
  <c r="K403" i="11" s="1"/>
  <c r="K9" i="11" a="1"/>
  <c r="K9" i="11" s="1"/>
  <c r="K4" i="11" a="1"/>
  <c r="K4" i="11" s="1"/>
  <c r="K94" i="11" a="1"/>
  <c r="K94" i="11" s="1"/>
  <c r="K266" i="11" a="1"/>
  <c r="K266" i="11" s="1"/>
  <c r="K421" i="11" a="1"/>
  <c r="K421" i="11" s="1"/>
  <c r="K92" i="11" a="1"/>
  <c r="K92" i="11" s="1"/>
  <c r="K11" i="11" a="1"/>
  <c r="K11" i="11" s="1"/>
  <c r="K155" i="11" a="1"/>
  <c r="K155" i="11" s="1"/>
  <c r="K88" i="11" a="1"/>
  <c r="K88" i="11" s="1"/>
  <c r="K487" i="11" a="1"/>
  <c r="K487" i="11" s="1"/>
  <c r="K237" i="11" a="1"/>
  <c r="K237" i="11" s="1"/>
  <c r="K10" i="11" a="1"/>
  <c r="K10" i="11" s="1"/>
  <c r="K506" i="11" a="1"/>
  <c r="K506" i="11" s="1"/>
  <c r="K411" i="11" a="1"/>
  <c r="K411" i="11" s="1"/>
  <c r="K274" i="11" a="1"/>
  <c r="K274" i="11" s="1"/>
  <c r="K208" i="11" a="1"/>
  <c r="K208" i="11" s="1"/>
  <c r="K280" i="11" a="1"/>
  <c r="K280" i="11" s="1"/>
  <c r="K207" i="11" a="1"/>
  <c r="K207" i="11" s="1"/>
  <c r="K3" i="11" a="1"/>
  <c r="K3" i="11" s="1"/>
  <c r="K388" i="11" a="1"/>
  <c r="K388" i="11" s="1"/>
  <c r="K326" i="11" a="1"/>
  <c r="K326" i="11" s="1"/>
  <c r="K168" i="11" a="1"/>
  <c r="K168" i="11" s="1"/>
  <c r="K97" i="11" a="1"/>
  <c r="K97" i="11" s="1"/>
  <c r="K163" i="11" a="1"/>
  <c r="K163" i="11" s="1"/>
  <c r="K190" i="11" a="1"/>
  <c r="K190" i="11" s="1"/>
  <c r="K492" i="11" a="1"/>
  <c r="K492" i="11" s="1"/>
  <c r="K243" i="11" a="1"/>
  <c r="K243" i="11" s="1"/>
  <c r="K348" i="11" a="1"/>
  <c r="K348" i="11" s="1"/>
  <c r="K273" i="11" a="1"/>
  <c r="K273" i="11" s="1"/>
  <c r="K42" i="11" a="1"/>
  <c r="K42" i="11" s="1"/>
  <c r="K249" i="11" a="1"/>
  <c r="K249" i="11" s="1"/>
  <c r="K144" i="11" a="1"/>
  <c r="K144" i="11" s="1"/>
  <c r="K54" i="11" a="1"/>
  <c r="K54" i="11" s="1"/>
  <c r="K455" i="11" a="1"/>
  <c r="K455" i="11" s="1"/>
  <c r="K110" i="11" a="1"/>
  <c r="K110" i="11" s="1"/>
  <c r="K303" i="11" a="1"/>
  <c r="K303" i="11" s="1"/>
  <c r="K202" i="11" a="1"/>
  <c r="K202" i="11" s="1"/>
  <c r="K443" i="11" a="1"/>
  <c r="K443" i="11" s="1"/>
  <c r="K209" i="11" a="1"/>
  <c r="K209" i="11" s="1"/>
  <c r="K307" i="11" a="1"/>
  <c r="K307" i="11" s="1"/>
  <c r="K146" i="11" a="1"/>
  <c r="K146" i="11" s="1"/>
  <c r="K213" i="11" a="1"/>
  <c r="K213" i="11" s="1"/>
  <c r="K489" i="11" a="1"/>
  <c r="K489" i="11" s="1"/>
  <c r="K187" i="11" a="1"/>
  <c r="K187" i="11" s="1"/>
  <c r="K390" i="11" a="1"/>
  <c r="K390" i="11" s="1"/>
  <c r="K81" i="11" a="1"/>
  <c r="K81" i="11" s="1"/>
  <c r="K477" i="11" a="1"/>
  <c r="K477" i="11" s="1"/>
  <c r="K242" i="11" a="1"/>
  <c r="K242" i="11" s="1"/>
  <c r="K263" i="11" a="1"/>
  <c r="K263" i="11" s="1"/>
  <c r="K430" i="11" a="1"/>
  <c r="K430" i="11" s="1"/>
  <c r="K99" i="11" a="1"/>
  <c r="K99" i="11" s="1"/>
  <c r="K378" i="11" a="1"/>
  <c r="K378" i="11" s="1"/>
  <c r="K258" i="11" a="1"/>
  <c r="K258" i="11" s="1"/>
  <c r="K438" i="11" a="1"/>
  <c r="K438" i="11" s="1"/>
  <c r="K288" i="11" a="1"/>
  <c r="K288" i="11" s="1"/>
  <c r="K17" i="11" a="1"/>
  <c r="K17" i="11" s="1"/>
  <c r="K481" i="11" a="1"/>
  <c r="K481" i="11" s="1"/>
  <c r="K327" i="11" a="1"/>
  <c r="K327" i="11" s="1"/>
  <c r="K247" i="11" a="1"/>
  <c r="K247" i="11" s="1"/>
  <c r="K239" i="11" a="1"/>
  <c r="K239" i="11" s="1"/>
  <c r="K324" i="11" a="1"/>
  <c r="K324" i="11" s="1"/>
  <c r="K215" i="11" a="1"/>
  <c r="K215" i="11" s="1"/>
  <c r="K320" i="11" a="1"/>
  <c r="K320" i="11" s="1"/>
  <c r="K132" i="11" a="1"/>
  <c r="K132" i="11" s="1"/>
  <c r="K75" i="11" a="1"/>
  <c r="K75" i="11" s="1"/>
  <c r="K66" i="11" a="1"/>
  <c r="K66" i="11" s="1"/>
  <c r="K340" i="11" a="1"/>
  <c r="K340" i="11" s="1"/>
  <c r="K441" i="11" a="1"/>
  <c r="K441" i="11" s="1"/>
  <c r="K98" i="11" a="1"/>
  <c r="K98" i="11" s="1"/>
  <c r="K231" i="11" a="1"/>
  <c r="K231" i="11" s="1"/>
  <c r="K387" i="11" a="1"/>
  <c r="K387" i="11" s="1"/>
  <c r="K278" i="11" a="1"/>
  <c r="K278" i="11" s="1"/>
  <c r="K234" i="11" a="1"/>
  <c r="K234" i="11" s="1"/>
  <c r="K135" i="11" a="1"/>
  <c r="K135" i="11" s="1"/>
  <c r="K291" i="11" a="1"/>
  <c r="K291" i="11" s="1"/>
  <c r="K408" i="11" a="1"/>
  <c r="K408" i="11" s="1"/>
  <c r="K170" i="11" a="1"/>
  <c r="K170" i="11" s="1"/>
  <c r="K201" i="11" a="1"/>
  <c r="K201" i="11" s="1"/>
  <c r="K25" i="11" a="1"/>
  <c r="K25" i="11" s="1"/>
  <c r="K444" i="11" a="1"/>
  <c r="K444" i="11" s="1"/>
  <c r="K362" i="11" a="1"/>
  <c r="K362" i="11" s="1"/>
  <c r="K169" i="11" a="1"/>
  <c r="K169" i="11" s="1"/>
  <c r="K134" i="11" a="1"/>
  <c r="K134" i="11" s="1"/>
  <c r="K405" i="11" a="1"/>
  <c r="K405" i="11" s="1"/>
  <c r="K244" i="11" a="1"/>
  <c r="K244" i="11" s="1"/>
  <c r="K479" i="11" a="1"/>
  <c r="K479" i="11" s="1"/>
  <c r="K84" i="11" a="1"/>
  <c r="K84" i="11" s="1"/>
  <c r="K246" i="11" a="1"/>
  <c r="K246" i="11" s="1"/>
  <c r="K450" i="11" a="1"/>
  <c r="K450" i="11" s="1"/>
  <c r="K486" i="11" a="1"/>
  <c r="K486" i="11" s="1"/>
  <c r="K18" i="11" a="1"/>
  <c r="K18" i="11" s="1"/>
  <c r="K285" i="11" a="1"/>
  <c r="K285" i="11" s="1"/>
  <c r="K415" i="11" a="1"/>
  <c r="K415" i="11" s="1"/>
  <c r="K224" i="11" a="1"/>
  <c r="K224" i="11" s="1"/>
  <c r="K287" i="11" a="1"/>
  <c r="K287" i="11" s="1"/>
  <c r="K493" i="11" a="1"/>
  <c r="K493" i="11" s="1"/>
  <c r="K175" i="11" a="1"/>
  <c r="K175" i="11" s="1"/>
  <c r="K56" i="11" a="1"/>
  <c r="K56" i="11" s="1"/>
  <c r="K133" i="11" a="1"/>
  <c r="K133" i="11" s="1"/>
  <c r="K410" i="11" a="1"/>
  <c r="K410" i="11" s="1"/>
  <c r="K375" i="11" a="1"/>
  <c r="K375" i="11" s="1"/>
  <c r="K377" i="11" a="1"/>
  <c r="K377" i="11" s="1"/>
  <c r="K117" i="11" a="1"/>
  <c r="K117" i="11" s="1"/>
  <c r="K267" i="11" a="1"/>
  <c r="K267" i="11" s="1"/>
  <c r="K329" i="11" a="1"/>
  <c r="K329" i="11" s="1"/>
  <c r="K505" i="11" a="1"/>
  <c r="K505" i="11" s="1"/>
  <c r="K317" i="11" a="1"/>
  <c r="K317" i="11" s="1"/>
  <c r="K353" i="11" a="1"/>
  <c r="K353" i="11" s="1"/>
  <c r="K141" i="11" a="1"/>
  <c r="K141" i="11" s="1"/>
  <c r="K150" i="11" a="1"/>
  <c r="K150" i="11" s="1"/>
  <c r="K349" i="11" a="1"/>
  <c r="K349" i="11" s="1"/>
  <c r="K50" i="11" a="1"/>
  <c r="K50" i="11" s="1"/>
  <c r="K402" i="11" a="1"/>
  <c r="K402" i="11" s="1"/>
  <c r="K284" i="11" a="1"/>
  <c r="K284" i="11" s="1"/>
  <c r="K124" i="11" a="1"/>
  <c r="K124" i="11" s="1"/>
  <c r="K494" i="11" a="1"/>
  <c r="K494" i="11" s="1"/>
  <c r="K127" i="11" a="1"/>
  <c r="K127" i="11" s="1"/>
  <c r="K359" i="11" a="1"/>
  <c r="K359" i="11" s="1"/>
  <c r="K351" i="11" a="1"/>
  <c r="K351" i="11" s="1"/>
  <c r="K431" i="11" a="1"/>
  <c r="K431" i="11" s="1"/>
  <c r="K143" i="11" a="1"/>
  <c r="K143" i="11" s="1"/>
  <c r="K159" i="11" a="1"/>
  <c r="K159" i="11" s="1"/>
  <c r="K391" i="11" a="1"/>
  <c r="K391" i="11" s="1"/>
  <c r="K424" i="11" a="1"/>
  <c r="K424" i="11" s="1"/>
  <c r="K69" i="11" a="1"/>
  <c r="K69" i="11" s="1"/>
  <c r="K485" i="11" a="1"/>
  <c r="K485" i="11" s="1"/>
  <c r="K276" i="11" a="1"/>
  <c r="K276" i="11" s="1"/>
  <c r="K87" i="11" a="1"/>
  <c r="K87" i="11" s="1"/>
  <c r="K173" i="11" a="1"/>
  <c r="K173" i="11" s="1"/>
  <c r="K65" i="11" a="1"/>
  <c r="K65" i="11" s="1"/>
  <c r="K289" i="11" a="1"/>
  <c r="K289" i="11" s="1"/>
  <c r="K342" i="11" a="1"/>
  <c r="K342" i="11" s="1"/>
  <c r="K371" i="11" a="1"/>
  <c r="K371" i="11" s="1"/>
  <c r="K459" i="11" a="1"/>
  <c r="K459" i="11" s="1"/>
  <c r="K401" i="11" a="1"/>
  <c r="K401" i="11" s="1"/>
  <c r="K282" i="11" a="1"/>
  <c r="K282" i="11" s="1"/>
  <c r="K5" i="11" a="1"/>
  <c r="K5" i="11" s="1"/>
  <c r="K448" i="11" a="1"/>
  <c r="K448" i="11" s="1"/>
  <c r="K112" i="11" a="1"/>
  <c r="K112" i="11" s="1"/>
  <c r="K461" i="11" a="1"/>
  <c r="K461" i="11" s="1"/>
  <c r="K374" i="11" a="1"/>
  <c r="K374" i="11" s="1"/>
  <c r="K129" i="11" a="1"/>
  <c r="K129" i="11" s="1"/>
  <c r="K321" i="11" a="1"/>
  <c r="K321" i="11" s="1"/>
  <c r="K79" i="11" a="1"/>
  <c r="K79" i="11" s="1"/>
  <c r="K449" i="11" a="1"/>
  <c r="K449" i="11" s="1"/>
  <c r="K22" i="11" a="1"/>
  <c r="K22" i="11" s="1"/>
  <c r="K446" i="11" a="1"/>
  <c r="K446" i="11" s="1"/>
  <c r="K177" i="11" a="1"/>
  <c r="K177" i="11" s="1"/>
  <c r="K216" i="11" a="1"/>
  <c r="K216" i="11" s="1"/>
  <c r="K262" i="11" a="1"/>
  <c r="K262" i="11" s="1"/>
  <c r="K206" i="11" a="1"/>
  <c r="K206" i="11" s="1"/>
  <c r="K96" i="11" a="1"/>
  <c r="K96" i="11" s="1"/>
  <c r="K343" i="11" a="1"/>
  <c r="K343" i="11" s="1"/>
  <c r="K419" i="11" a="1"/>
  <c r="K419" i="11" s="1"/>
  <c r="K125" i="11" a="1"/>
  <c r="K125" i="11" s="1"/>
  <c r="K313" i="11" a="1"/>
  <c r="K313" i="11" s="1"/>
  <c r="K196" i="11" a="1"/>
  <c r="K196" i="11" s="1"/>
  <c r="K498" i="11" a="1"/>
  <c r="K498" i="11" s="1"/>
  <c r="K251" i="11" a="1"/>
  <c r="K251" i="11" s="1"/>
  <c r="K105" i="11" a="1"/>
  <c r="K105" i="11" s="1"/>
  <c r="K2" i="11" a="1"/>
  <c r="K2" i="11" s="1"/>
  <c r="K290" i="11" a="1"/>
  <c r="K290" i="11" s="1"/>
  <c r="K182" i="11" a="1"/>
  <c r="K182" i="11" s="1"/>
  <c r="K367" i="11" a="1"/>
  <c r="K367" i="11" s="1"/>
  <c r="K425" i="11" a="1"/>
  <c r="K425" i="11" s="1"/>
  <c r="K199" i="11" a="1"/>
  <c r="K199" i="11" s="1"/>
  <c r="K158" i="11" a="1"/>
  <c r="K158" i="11" s="1"/>
  <c r="K113" i="11" a="1"/>
  <c r="K113" i="11" s="1"/>
  <c r="K495" i="11" a="1"/>
  <c r="K495" i="11" s="1"/>
  <c r="K312" i="11" a="1"/>
  <c r="K312" i="11" s="1"/>
  <c r="K136" i="11" a="1"/>
  <c r="K136" i="11" s="1"/>
  <c r="K174" i="11" a="1"/>
  <c r="K174" i="11" s="1"/>
  <c r="K497" i="11" a="1"/>
  <c r="K497" i="11" s="1"/>
  <c r="K420" i="11" a="1"/>
  <c r="K420" i="11" s="1"/>
  <c r="K398" i="11" a="1"/>
  <c r="K398" i="11" s="1"/>
  <c r="K311" i="11" a="1"/>
  <c r="K311" i="11" s="1"/>
  <c r="K178" i="11" a="1"/>
  <c r="K178" i="11" s="1"/>
  <c r="K139" i="11" a="1"/>
  <c r="K139" i="11" s="1"/>
  <c r="K35" i="11" a="1"/>
  <c r="K35" i="11" s="1"/>
  <c r="K264" i="11" a="1"/>
  <c r="K264" i="11" s="1"/>
  <c r="K345" i="11" a="1"/>
  <c r="K345" i="11" s="1"/>
  <c r="K352" i="11" a="1"/>
  <c r="K352" i="11" s="1"/>
  <c r="K74" i="11" a="1"/>
  <c r="K74" i="11" s="1"/>
  <c r="K19" i="11" a="1"/>
  <c r="K19" i="11" s="1"/>
  <c r="K300" i="11" a="1"/>
  <c r="K300" i="11" s="1"/>
  <c r="K496" i="11" a="1"/>
  <c r="K496" i="11" s="1"/>
  <c r="K385" i="11" a="1"/>
  <c r="K385" i="11" s="1"/>
  <c r="K26" i="11" a="1"/>
  <c r="K26" i="11" s="1"/>
  <c r="K310" i="11" a="1"/>
  <c r="K310" i="11" s="1"/>
  <c r="K268" i="11" a="1"/>
  <c r="K268" i="11" s="1"/>
  <c r="K20" i="11" a="1"/>
  <c r="K20" i="11" s="1"/>
  <c r="K265" i="11" a="1"/>
  <c r="K265" i="11" s="1"/>
  <c r="K29" i="11" a="1"/>
  <c r="K29" i="11" s="1"/>
  <c r="K254" i="11" a="1"/>
  <c r="K254" i="11" s="1"/>
  <c r="K51" i="11" a="1"/>
  <c r="K51" i="11" s="1"/>
  <c r="K235" i="11" a="1"/>
  <c r="K235" i="11" s="1"/>
  <c r="K354" i="11" a="1"/>
  <c r="K354" i="11" s="1"/>
  <c r="K238" i="11" a="1"/>
  <c r="K238" i="11" s="1"/>
  <c r="K236" i="11" a="1"/>
  <c r="K236" i="11" s="1"/>
  <c r="K330" i="11" a="1"/>
  <c r="K330" i="11" s="1"/>
  <c r="K308" i="11" a="1"/>
  <c r="K308" i="11" s="1"/>
  <c r="K78" i="11" a="1"/>
  <c r="K78" i="11" s="1"/>
  <c r="K462" i="11" a="1"/>
  <c r="K462" i="11" s="1"/>
  <c r="K397" i="11" a="1"/>
  <c r="K397" i="11" s="1"/>
  <c r="K193" i="11" a="1"/>
  <c r="K193" i="11" s="1"/>
  <c r="K309" i="11" a="1"/>
  <c r="K309" i="11" s="1"/>
  <c r="K181" i="11" a="1"/>
  <c r="K181" i="11" s="1"/>
  <c r="K256" i="11" a="1"/>
  <c r="K256" i="11" s="1"/>
  <c r="K102" i="11" a="1"/>
  <c r="K102" i="11" s="1"/>
  <c r="K368" i="11" a="1"/>
  <c r="K368" i="11" s="1"/>
  <c r="K47" i="11" a="1"/>
  <c r="K47" i="11" s="1"/>
  <c r="K476" i="11" a="1"/>
  <c r="K476" i="11" s="1"/>
  <c r="K130" i="11" a="1"/>
  <c r="K130" i="11" s="1"/>
  <c r="K189" i="11" a="1"/>
  <c r="K189" i="11" s="1"/>
  <c r="K389" i="11" a="1"/>
  <c r="K389" i="11" s="1"/>
  <c r="K325" i="11" a="1"/>
  <c r="K325" i="11" s="1"/>
  <c r="K409" i="11" a="1"/>
  <c r="K409" i="11" s="1"/>
  <c r="K469" i="11" a="1"/>
  <c r="K469" i="11" s="1"/>
  <c r="K46" i="11" a="1"/>
  <c r="K46" i="11" s="1"/>
  <c r="K319" i="11" a="1"/>
  <c r="K319" i="11" s="1"/>
  <c r="K499" i="11" a="1"/>
  <c r="K499" i="11" s="1"/>
  <c r="K471" i="11" a="1"/>
  <c r="K471" i="11" s="1"/>
  <c r="K39" i="11" a="1"/>
  <c r="K39" i="11" s="1"/>
  <c r="K114" i="11" a="1"/>
  <c r="K114" i="11" s="1"/>
  <c r="K323" i="11" a="1"/>
  <c r="K323" i="11" s="1"/>
  <c r="K183" i="11" a="1"/>
  <c r="K183" i="11" s="1"/>
  <c r="K121" i="11" a="1"/>
  <c r="K121" i="11" s="1"/>
  <c r="K458" i="11" a="1"/>
  <c r="K458" i="11" s="1"/>
  <c r="K142" i="11" a="1"/>
  <c r="K142" i="11" s="1"/>
  <c r="K23" i="11" a="1"/>
  <c r="K23" i="11" s="1"/>
  <c r="K386" i="11" a="1"/>
  <c r="K386" i="11" s="1"/>
  <c r="K245" i="11" a="1"/>
  <c r="K245" i="11" s="1"/>
  <c r="K395" i="11" a="1"/>
  <c r="K395" i="11" s="1"/>
  <c r="K137" i="11" a="1"/>
  <c r="K137" i="11" s="1"/>
  <c r="K271" i="11" a="1"/>
  <c r="K271" i="11" s="1"/>
  <c r="K294" i="11" a="1"/>
  <c r="K294" i="11" s="1"/>
  <c r="K464" i="11" a="1"/>
  <c r="K464" i="11" s="1"/>
  <c r="K335" i="11" a="1"/>
  <c r="K335" i="11" s="1"/>
  <c r="K491" i="11" a="1"/>
  <c r="K491" i="11" s="1"/>
  <c r="K373" i="11" a="1"/>
  <c r="K373" i="11" s="1"/>
  <c r="K322" i="11" a="1"/>
  <c r="K322" i="11" s="1"/>
  <c r="K435" i="11" a="1"/>
  <c r="K435" i="11" s="1"/>
  <c r="K293" i="11" a="1"/>
  <c r="K293" i="11" s="1"/>
  <c r="K222" i="11" a="1"/>
  <c r="K222" i="11" s="1"/>
  <c r="K160" i="11" a="1"/>
  <c r="K160" i="11" s="1"/>
  <c r="K372" i="11" a="1"/>
  <c r="K372" i="11" s="1"/>
  <c r="K218" i="11" a="1"/>
  <c r="K218" i="11" s="1"/>
  <c r="K32" i="11" a="1"/>
  <c r="K32" i="11" s="1"/>
  <c r="K452" i="11" a="1"/>
  <c r="K452" i="11" s="1"/>
  <c r="K270" i="11" a="1"/>
  <c r="K270" i="11" s="1"/>
  <c r="K336" i="11" a="1"/>
  <c r="K336" i="11" s="1"/>
  <c r="K52" i="11" a="1"/>
  <c r="K52" i="11" s="1"/>
  <c r="K248" i="11" a="1"/>
  <c r="K248" i="11" s="1"/>
  <c r="K229" i="11" a="1"/>
  <c r="K229" i="11" s="1"/>
  <c r="K295" i="11" a="1"/>
  <c r="K295" i="11" s="1"/>
  <c r="K301" i="11" a="1"/>
  <c r="K301" i="11" s="1"/>
  <c r="K7" i="11" a="1"/>
  <c r="K7" i="11" s="1"/>
  <c r="K500" i="11" a="1"/>
  <c r="K500" i="11" s="1"/>
  <c r="K210" i="11" a="1"/>
  <c r="K210" i="11" s="1"/>
  <c r="K145" i="11" a="1"/>
  <c r="K145" i="11" s="1"/>
  <c r="K437" i="11" a="1"/>
  <c r="K437" i="11" s="1"/>
  <c r="K77" i="11" a="1"/>
  <c r="K77" i="11" s="1"/>
  <c r="K255" i="11" a="1"/>
  <c r="K255" i="11" s="1"/>
  <c r="K380" i="11" a="1"/>
  <c r="K380" i="11" s="1"/>
  <c r="K328" i="11" a="1"/>
  <c r="K328" i="11" s="1"/>
  <c r="K36" i="11" a="1"/>
  <c r="K36" i="11" s="1"/>
  <c r="K103" i="11" a="1"/>
  <c r="K103" i="11" s="1"/>
  <c r="K460" i="11" a="1"/>
  <c r="K460" i="11" s="1"/>
  <c r="K350" i="11" a="1"/>
  <c r="K350" i="11" s="1"/>
  <c r="K365" i="11" a="1"/>
  <c r="K365" i="11" s="1"/>
  <c r="K445" i="11" a="1"/>
  <c r="K445" i="11" s="1"/>
  <c r="K171" i="11" a="1"/>
  <c r="K171" i="11" s="1"/>
  <c r="K439" i="11" a="1"/>
  <c r="K439" i="11" s="1"/>
  <c r="K360" i="11" a="1"/>
  <c r="K360" i="11" s="1"/>
  <c r="K366" i="11" a="1"/>
  <c r="K366" i="11" s="1"/>
  <c r="K108" i="11" a="1"/>
  <c r="K108" i="11" s="1"/>
  <c r="K123" i="11" a="1"/>
  <c r="K123" i="11" s="1"/>
  <c r="K453" i="11" a="1"/>
  <c r="K453" i="11" s="1"/>
  <c r="K15" i="11" a="1"/>
  <c r="K15" i="11" s="1"/>
  <c r="K227" i="11" a="1"/>
  <c r="K227" i="11" s="1"/>
  <c r="K111" i="11" a="1"/>
  <c r="K111" i="11" s="1"/>
  <c r="K58" i="11" a="1"/>
  <c r="K58" i="11" s="1"/>
  <c r="K186" i="11" a="1"/>
  <c r="K186" i="11" s="1"/>
  <c r="K63" i="11" a="1"/>
  <c r="K63" i="11" s="1"/>
  <c r="K166" i="11" a="1"/>
  <c r="K166" i="11" s="1"/>
  <c r="K253" i="11" a="1"/>
  <c r="K253" i="11" s="1"/>
  <c r="K384" i="11" a="1"/>
  <c r="K384" i="11" s="1"/>
  <c r="K412" i="11" a="1"/>
  <c r="K412" i="11" s="1"/>
  <c r="K257" i="11" a="1"/>
  <c r="K257" i="11" s="1"/>
  <c r="K219" i="11" a="1"/>
  <c r="K219" i="11" s="1"/>
  <c r="K109" i="11" a="1"/>
  <c r="K109" i="11" s="1"/>
  <c r="K8" i="11" a="1"/>
  <c r="K8" i="11" s="1"/>
  <c r="K44" i="11" a="1"/>
  <c r="K44" i="11" s="1"/>
  <c r="K341" i="11" a="1"/>
  <c r="K341" i="11" s="1"/>
  <c r="K334" i="11" a="1"/>
  <c r="K334" i="11" s="1"/>
  <c r="K318" i="11" a="1"/>
  <c r="K318" i="11" s="1"/>
  <c r="K223" i="11" a="1"/>
  <c r="K223" i="11" s="1"/>
  <c r="K400" i="11" a="1"/>
  <c r="K400" i="11" s="1"/>
  <c r="K470" i="11" a="1"/>
  <c r="K470" i="11" s="1"/>
  <c r="K197" i="11" a="1"/>
  <c r="K197" i="11" s="1"/>
  <c r="K21" i="11" a="1"/>
  <c r="K21" i="11" s="1"/>
  <c r="K49" i="11" a="1"/>
  <c r="K49" i="11" s="1"/>
  <c r="K221" i="11" a="1"/>
  <c r="K221" i="11" s="1"/>
  <c r="K363" i="11" a="1"/>
  <c r="K363" i="11" s="1"/>
  <c r="K478" i="11" a="1"/>
  <c r="K478" i="11" s="1"/>
  <c r="K225" i="11" a="1"/>
  <c r="K225" i="11" s="1"/>
  <c r="K153" i="11" a="1"/>
  <c r="K153" i="11" s="1"/>
  <c r="K304" i="11" a="1"/>
  <c r="K304" i="11" s="1"/>
  <c r="K407" i="11" a="1"/>
  <c r="K407" i="11" s="1"/>
  <c r="K200" i="11" a="1"/>
  <c r="K200" i="11" s="1"/>
  <c r="K43" i="11" a="1"/>
  <c r="K43" i="11" s="1"/>
  <c r="K122" i="11" a="1"/>
  <c r="K122" i="11" s="1"/>
  <c r="K434" i="11" a="1"/>
  <c r="K434" i="11" s="1"/>
  <c r="K220" i="11" a="1"/>
  <c r="K220" i="11" s="1"/>
  <c r="K482" i="11" a="1"/>
  <c r="K482" i="11" s="1"/>
  <c r="K503" i="11" a="1"/>
  <c r="K503" i="11" s="1"/>
  <c r="K296" i="11" a="1"/>
  <c r="K296" i="11" s="1"/>
  <c r="K355" i="11" a="1"/>
  <c r="K355" i="11" s="1"/>
  <c r="K473" i="11" a="1"/>
  <c r="K473" i="11" s="1"/>
  <c r="K396" i="11" a="1"/>
  <c r="K396" i="11" s="1"/>
  <c r="K192" i="11" a="1"/>
  <c r="K192" i="11" s="1"/>
  <c r="K333" i="11" a="1"/>
  <c r="K333" i="11" s="1"/>
  <c r="K100" i="11" a="1"/>
  <c r="K100" i="11" s="1"/>
  <c r="K119" i="11" a="1"/>
  <c r="K119" i="11" s="1"/>
  <c r="K463" i="11" a="1"/>
  <c r="K463" i="11" s="1"/>
  <c r="K195" i="11" a="1"/>
  <c r="K195" i="11" s="1"/>
  <c r="K269" i="11" a="1"/>
  <c r="K269" i="11" s="1"/>
  <c r="K164" i="11" a="1"/>
  <c r="K164" i="11" s="1"/>
  <c r="K275" i="11" a="1"/>
  <c r="K275" i="11" s="1"/>
  <c r="K370" i="11" a="1"/>
  <c r="K370" i="11" s="1"/>
  <c r="K101" i="11" a="1"/>
  <c r="K101" i="11" s="1"/>
  <c r="K64" i="11" a="1"/>
  <c r="K64" i="11" s="1"/>
  <c r="K394" i="11" a="1"/>
  <c r="K394" i="11" s="1"/>
  <c r="K358" i="11" a="1"/>
  <c r="K358" i="11" s="1"/>
  <c r="K70" i="11" a="1"/>
  <c r="K70" i="11" s="1"/>
  <c r="K379" i="11" a="1"/>
  <c r="K379" i="11" s="1"/>
  <c r="K466" i="11" a="1"/>
  <c r="K466" i="11" s="1"/>
  <c r="K91" i="11" a="1"/>
  <c r="K91" i="11" s="1"/>
  <c r="K232" i="11" a="1"/>
  <c r="K232" i="11" s="1"/>
  <c r="K279" i="11" a="1"/>
  <c r="K279" i="11" s="1"/>
  <c r="K299" i="11" a="1"/>
  <c r="K299" i="11" s="1"/>
  <c r="K211" i="11" a="1"/>
  <c r="K211" i="11" s="1"/>
  <c r="K436" i="11" a="1"/>
  <c r="K436" i="11" s="1"/>
  <c r="K259" i="11" a="1"/>
  <c r="K259" i="11" s="1"/>
  <c r="K272" i="11" a="1"/>
  <c r="K272" i="11" s="1"/>
  <c r="K472" i="11" a="1"/>
  <c r="K472" i="11" s="1"/>
  <c r="K339" i="11" a="1"/>
  <c r="K339" i="11" s="1"/>
  <c r="K27" i="11" a="1"/>
  <c r="K27" i="11" s="1"/>
  <c r="K85" i="11" a="1"/>
  <c r="K85" i="11" s="1"/>
  <c r="K73" i="11" a="1"/>
  <c r="K73" i="11" s="1"/>
  <c r="K426" i="11" a="1"/>
  <c r="K426" i="11" s="1"/>
  <c r="K331" i="11" a="1"/>
  <c r="K331" i="11" s="1"/>
  <c r="K40" i="11" a="1"/>
  <c r="K40" i="11" s="1"/>
  <c r="K468" i="11" a="1"/>
  <c r="K468" i="11" s="1"/>
  <c r="K504" i="11" a="1"/>
  <c r="K504" i="11" s="1"/>
  <c r="K28" i="11" a="1"/>
  <c r="K28" i="11" s="1"/>
  <c r="K429" i="11" a="1"/>
  <c r="K429" i="11" s="1"/>
  <c r="K120" i="11" a="1"/>
  <c r="K120" i="11" s="1"/>
  <c r="K456" i="11" a="1"/>
  <c r="K456" i="11" s="1"/>
  <c r="K106" i="11" a="1"/>
  <c r="K106" i="11" s="1"/>
  <c r="K298" i="11" a="1"/>
  <c r="K298" i="11" s="1"/>
  <c r="K399" i="11" a="1"/>
  <c r="K399" i="11" s="1"/>
  <c r="K191" i="11" a="1"/>
  <c r="K191" i="11" s="1"/>
  <c r="K107" i="11" a="1"/>
  <c r="K107" i="11" s="1"/>
  <c r="J151" i="11" a="1"/>
  <c r="J151" i="11" s="1"/>
  <c r="L151" i="11" s="1"/>
  <c r="J165" i="11" a="1"/>
  <c r="J165" i="11" s="1"/>
  <c r="J252" i="11" a="1"/>
  <c r="J252" i="11" s="1"/>
  <c r="J338" i="11" a="1"/>
  <c r="J338" i="11" s="1"/>
  <c r="J306" i="11" a="1"/>
  <c r="J306" i="11" s="1"/>
  <c r="J86" i="11" a="1"/>
  <c r="J86" i="11" s="1"/>
  <c r="J240" i="11" a="1"/>
  <c r="J240" i="11" s="1"/>
  <c r="L240" i="11" s="1"/>
  <c r="J55" i="11" a="1"/>
  <c r="J55" i="11" s="1"/>
  <c r="J260" i="11" a="1"/>
  <c r="J260" i="11" s="1"/>
  <c r="L260" i="11" s="1"/>
  <c r="J230" i="11" a="1"/>
  <c r="J230" i="11" s="1"/>
  <c r="J423" i="11" a="1"/>
  <c r="J423" i="11" s="1"/>
  <c r="J428" i="11" a="1"/>
  <c r="J428" i="11" s="1"/>
  <c r="J126" i="11" a="1"/>
  <c r="J126" i="11" s="1"/>
  <c r="J501" i="11" a="1"/>
  <c r="J501" i="11" s="1"/>
  <c r="J356" i="11" a="1"/>
  <c r="J356" i="11" s="1"/>
  <c r="L356" i="11" s="1"/>
  <c r="J454" i="11" a="1"/>
  <c r="J454" i="11" s="1"/>
  <c r="J502" i="11" a="1"/>
  <c r="J502" i="11" s="1"/>
  <c r="L502" i="11" s="1"/>
  <c r="J128" i="11" a="1"/>
  <c r="J128" i="11" s="1"/>
  <c r="J57" i="11" a="1"/>
  <c r="J57" i="11" s="1"/>
  <c r="J116" i="11" a="1"/>
  <c r="J116" i="11" s="1"/>
  <c r="J361" i="11" a="1"/>
  <c r="J361" i="11" s="1"/>
  <c r="J89" i="11" a="1"/>
  <c r="J89" i="11" s="1"/>
  <c r="J205" i="11" a="1"/>
  <c r="J205" i="11" s="1"/>
  <c r="L205" i="11" s="1"/>
  <c r="J346" i="11" a="1"/>
  <c r="J346" i="11" s="1"/>
  <c r="J241" i="11" a="1"/>
  <c r="J241" i="11" s="1"/>
  <c r="L241" i="11" s="1"/>
  <c r="J60" i="11" a="1"/>
  <c r="J60" i="11" s="1"/>
  <c r="J261" i="11" a="1"/>
  <c r="J261" i="11" s="1"/>
  <c r="J80" i="11" a="1"/>
  <c r="J80" i="11" s="1"/>
  <c r="J13" i="11" a="1"/>
  <c r="J13" i="11" s="1"/>
  <c r="J413" i="11" a="1"/>
  <c r="J413" i="11" s="1"/>
  <c r="J316" i="11" a="1"/>
  <c r="J316" i="11" s="1"/>
  <c r="L316" i="11" s="1"/>
  <c r="J37" i="11" a="1"/>
  <c r="J37" i="11" s="1"/>
  <c r="J184" i="11" a="1"/>
  <c r="J184" i="11" s="1"/>
  <c r="L184" i="11" s="1"/>
  <c r="J83" i="11" a="1"/>
  <c r="J83" i="11" s="1"/>
  <c r="J6" i="11" a="1"/>
  <c r="J6" i="11" s="1"/>
  <c r="J147" i="11" a="1"/>
  <c r="J147" i="11" s="1"/>
  <c r="J68" i="11" a="1"/>
  <c r="J68" i="11" s="1"/>
  <c r="J90" i="11" a="1"/>
  <c r="J90" i="11" s="1"/>
  <c r="J162" i="11" a="1"/>
  <c r="J162" i="11" s="1"/>
  <c r="L162" i="11" s="1"/>
  <c r="J433" i="11" a="1"/>
  <c r="J433" i="11" s="1"/>
  <c r="J30" i="11" a="1"/>
  <c r="J30" i="11" s="1"/>
  <c r="L30" i="11" s="1"/>
  <c r="J62" i="11" a="1"/>
  <c r="J62" i="11" s="1"/>
  <c r="J369" i="11" a="1"/>
  <c r="J369" i="11" s="1"/>
  <c r="J418" i="11" a="1"/>
  <c r="J418" i="11" s="1"/>
  <c r="J281" i="11" a="1"/>
  <c r="J281" i="11" s="1"/>
  <c r="J154" i="11" a="1"/>
  <c r="J154" i="11" s="1"/>
  <c r="J95" i="11" a="1"/>
  <c r="J95" i="11" s="1"/>
  <c r="L95" i="11" s="1"/>
  <c r="J93" i="11" a="1"/>
  <c r="J93" i="11" s="1"/>
  <c r="J228" i="11" a="1"/>
  <c r="J228" i="11" s="1"/>
  <c r="L228" i="11" s="1"/>
  <c r="J467" i="11" a="1"/>
  <c r="J467" i="11" s="1"/>
  <c r="J376" i="11" a="1"/>
  <c r="J376" i="11" s="1"/>
  <c r="J250" i="11" a="1"/>
  <c r="J250" i="11" s="1"/>
  <c r="J217" i="11" a="1"/>
  <c r="J217" i="11" s="1"/>
  <c r="J417" i="11" a="1"/>
  <c r="J417" i="11" s="1"/>
  <c r="J12" i="11" a="1"/>
  <c r="J12" i="11" s="1"/>
  <c r="L12" i="11" s="1"/>
  <c r="J167" i="11" a="1"/>
  <c r="J167" i="11" s="1"/>
  <c r="J447" i="11" a="1"/>
  <c r="J447" i="11" s="1"/>
  <c r="L447" i="11" s="1"/>
  <c r="J483" i="11" a="1"/>
  <c r="J483" i="11" s="1"/>
  <c r="J233" i="11" a="1"/>
  <c r="J233" i="11" s="1"/>
  <c r="J185" i="11" a="1"/>
  <c r="J185" i="11" s="1"/>
  <c r="J61" i="11" a="1"/>
  <c r="J61" i="11" s="1"/>
  <c r="J172" i="11" a="1"/>
  <c r="J172" i="11" s="1"/>
  <c r="J490" i="11" a="1"/>
  <c r="J490" i="11" s="1"/>
  <c r="L490" i="11" s="1"/>
  <c r="J381" i="11" a="1"/>
  <c r="J381" i="11" s="1"/>
  <c r="J33" i="11" a="1"/>
  <c r="J33" i="11" s="1"/>
  <c r="L33" i="11" s="1"/>
  <c r="J198" i="11" a="1"/>
  <c r="J198" i="11" s="1"/>
  <c r="J457" i="11" a="1"/>
  <c r="J457" i="11" s="1"/>
  <c r="J72" i="11" a="1"/>
  <c r="J72" i="11" s="1"/>
  <c r="J82" i="11" a="1"/>
  <c r="J82" i="11" s="1"/>
  <c r="J71" i="11" a="1"/>
  <c r="J71" i="11" s="1"/>
  <c r="J138" i="11" a="1"/>
  <c r="J138" i="11" s="1"/>
  <c r="L138" i="11" s="1"/>
  <c r="J204" i="11" a="1"/>
  <c r="J204" i="11" s="1"/>
  <c r="J156" i="11" a="1"/>
  <c r="J156" i="11" s="1"/>
  <c r="L156" i="11" s="1"/>
  <c r="J115" i="11" a="1"/>
  <c r="J115" i="11" s="1"/>
  <c r="J347" i="11" a="1"/>
  <c r="J347" i="11" s="1"/>
  <c r="J16" i="11" a="1"/>
  <c r="J16" i="11" s="1"/>
  <c r="J451" i="11" a="1"/>
  <c r="J451" i="11" s="1"/>
  <c r="J404" i="11" a="1"/>
  <c r="J404" i="11" s="1"/>
  <c r="J292" i="11" a="1"/>
  <c r="J292" i="11" s="1"/>
  <c r="L292" i="11" s="1"/>
  <c r="J406" i="11" a="1"/>
  <c r="J406" i="11" s="1"/>
  <c r="J179" i="11" a="1"/>
  <c r="J179" i="11" s="1"/>
  <c r="L179" i="11" s="1"/>
  <c r="J226" i="11" a="1"/>
  <c r="J226" i="11" s="1"/>
  <c r="J474" i="11" a="1"/>
  <c r="J474" i="11" s="1"/>
  <c r="J414" i="11" a="1"/>
  <c r="J414" i="11" s="1"/>
  <c r="J31" i="11" a="1"/>
  <c r="J31" i="11" s="1"/>
  <c r="J422" i="11" a="1"/>
  <c r="J422" i="11" s="1"/>
  <c r="J484" i="11" a="1"/>
  <c r="J484" i="11" s="1"/>
  <c r="L484" i="11" s="1"/>
  <c r="J203" i="11" a="1"/>
  <c r="J203" i="11" s="1"/>
  <c r="J382" i="11" a="1"/>
  <c r="J382" i="11" s="1"/>
  <c r="L382" i="11" s="1"/>
  <c r="J480" i="11" a="1"/>
  <c r="J480" i="11" s="1"/>
  <c r="J315" i="11" a="1"/>
  <c r="J315" i="11" s="1"/>
  <c r="J302" i="11" a="1"/>
  <c r="J302" i="11" s="1"/>
  <c r="J118" i="11" a="1"/>
  <c r="J118" i="11" s="1"/>
  <c r="J314" i="11" a="1"/>
  <c r="J314" i="11" s="1"/>
  <c r="J38" i="11" a="1"/>
  <c r="J38" i="11" s="1"/>
  <c r="L38" i="11" s="1"/>
  <c r="J392" i="11" a="1"/>
  <c r="J392" i="11" s="1"/>
  <c r="J131" i="11" a="1"/>
  <c r="J131" i="11" s="1"/>
  <c r="L131" i="11" s="1"/>
  <c r="J194" i="11" a="1"/>
  <c r="J194" i="11" s="1"/>
  <c r="J393" i="11" a="1"/>
  <c r="J393" i="11" s="1"/>
  <c r="J48" i="11" a="1"/>
  <c r="J48" i="11" s="1"/>
  <c r="J34" i="11" a="1"/>
  <c r="J34" i="11" s="1"/>
  <c r="J337" i="11" a="1"/>
  <c r="J337" i="11" s="1"/>
  <c r="J286" i="11" a="1"/>
  <c r="J286" i="11" s="1"/>
  <c r="L286" i="11" s="1"/>
  <c r="J188" i="11" a="1"/>
  <c r="J188" i="11" s="1"/>
  <c r="J475" i="11" a="1"/>
  <c r="J475" i="11" s="1"/>
  <c r="L475" i="11" s="1"/>
  <c r="J161" i="11" a="1"/>
  <c r="J161" i="11" s="1"/>
  <c r="J149" i="11" a="1"/>
  <c r="J149" i="11" s="1"/>
  <c r="J157" i="11" a="1"/>
  <c r="J157" i="11" s="1"/>
  <c r="J140" i="11" a="1"/>
  <c r="J140" i="11" s="1"/>
  <c r="J277" i="11" a="1"/>
  <c r="J277" i="11" s="1"/>
  <c r="J148" i="11" a="1"/>
  <c r="J148" i="11" s="1"/>
  <c r="L148" i="11" s="1"/>
  <c r="J357" i="11" a="1"/>
  <c r="J357" i="11" s="1"/>
  <c r="J76" i="11" a="1"/>
  <c r="J76" i="11" s="1"/>
  <c r="L76" i="11" s="1"/>
  <c r="J427" i="11" a="1"/>
  <c r="J427" i="11" s="1"/>
  <c r="J45" i="11" a="1"/>
  <c r="J45" i="11" s="1"/>
  <c r="J67" i="11" a="1"/>
  <c r="J67" i="11" s="1"/>
  <c r="J41" i="11" a="1"/>
  <c r="J41" i="11" s="1"/>
  <c r="J212" i="11" a="1"/>
  <c r="J212" i="11" s="1"/>
  <c r="J332" i="11" a="1"/>
  <c r="J332" i="11" s="1"/>
  <c r="L332" i="11" s="1"/>
  <c r="J59" i="11" a="1"/>
  <c r="J59" i="11" s="1"/>
  <c r="J104" i="11" a="1"/>
  <c r="J104" i="11" s="1"/>
  <c r="L104" i="11" s="1"/>
  <c r="J442" i="11" a="1"/>
  <c r="J442" i="11" s="1"/>
  <c r="J344" i="11" a="1"/>
  <c r="J344" i="11" s="1"/>
  <c r="J152" i="11" a="1"/>
  <c r="J152" i="11" s="1"/>
  <c r="J24" i="11" a="1"/>
  <c r="J24" i="11" s="1"/>
  <c r="J297" i="11" a="1"/>
  <c r="J297" i="11" s="1"/>
  <c r="J440" i="11" a="1"/>
  <c r="J440" i="11" s="1"/>
  <c r="L440" i="11" s="1"/>
  <c r="J432" i="11" a="1"/>
  <c r="J432" i="11" s="1"/>
  <c r="J180" i="11" a="1"/>
  <c r="J180" i="11" s="1"/>
  <c r="L180" i="11" s="1"/>
  <c r="J364" i="11" a="1"/>
  <c r="J364" i="11" s="1"/>
  <c r="J14" i="11" a="1"/>
  <c r="J14" i="11" s="1"/>
  <c r="J214" i="11" a="1"/>
  <c r="J214" i="11" s="1"/>
  <c r="J488" i="11" a="1"/>
  <c r="J488" i="11" s="1"/>
  <c r="J465" i="11" a="1"/>
  <c r="J465" i="11" s="1"/>
  <c r="J416" i="11" a="1"/>
  <c r="J416" i="11" s="1"/>
  <c r="L416" i="11" s="1"/>
  <c r="J53" i="11" a="1"/>
  <c r="J53" i="11" s="1"/>
  <c r="J383" i="11" a="1"/>
  <c r="J383" i="11" s="1"/>
  <c r="L383" i="11" s="1"/>
  <c r="J283" i="11" a="1"/>
  <c r="J283" i="11" s="1"/>
  <c r="J176" i="11" a="1"/>
  <c r="J176" i="11" s="1"/>
  <c r="J305" i="11" a="1"/>
  <c r="J305" i="11" s="1"/>
  <c r="J403" i="11" a="1"/>
  <c r="J403" i="11" s="1"/>
  <c r="J9" i="11" a="1"/>
  <c r="J9" i="11" s="1"/>
  <c r="J4" i="11" a="1"/>
  <c r="J4" i="11" s="1"/>
  <c r="L4" i="11" s="1"/>
  <c r="J94" i="11" a="1"/>
  <c r="J94" i="11" s="1"/>
  <c r="J266" i="11" a="1"/>
  <c r="J266" i="11" s="1"/>
  <c r="L266" i="11" s="1"/>
  <c r="J421" i="11" a="1"/>
  <c r="J421" i="11" s="1"/>
  <c r="J92" i="11" a="1"/>
  <c r="J92" i="11" s="1"/>
  <c r="J11" i="11" a="1"/>
  <c r="J11" i="11" s="1"/>
  <c r="J155" i="11" a="1"/>
  <c r="J155" i="11" s="1"/>
  <c r="J88" i="11" a="1"/>
  <c r="J88" i="11" s="1"/>
  <c r="J487" i="11" a="1"/>
  <c r="J487" i="11" s="1"/>
  <c r="L487" i="11" s="1"/>
  <c r="J237" i="11" a="1"/>
  <c r="J237" i="11" s="1"/>
  <c r="J10" i="11" a="1"/>
  <c r="J10" i="11" s="1"/>
  <c r="L10" i="11" s="1"/>
  <c r="J506" i="11" a="1"/>
  <c r="J506" i="11" s="1"/>
  <c r="J411" i="11" a="1"/>
  <c r="J411" i="11" s="1"/>
  <c r="J274" i="11" a="1"/>
  <c r="J274" i="11" s="1"/>
  <c r="J208" i="11" a="1"/>
  <c r="J208" i="11" s="1"/>
  <c r="J280" i="11" a="1"/>
  <c r="J280" i="11" s="1"/>
  <c r="J207" i="11" a="1"/>
  <c r="J207" i="11" s="1"/>
  <c r="L207" i="11" s="1"/>
  <c r="J3" i="11" a="1"/>
  <c r="J3" i="11" s="1"/>
  <c r="J388" i="11" a="1"/>
  <c r="J388" i="11" s="1"/>
  <c r="L388" i="11" s="1"/>
  <c r="J326" i="11" a="1"/>
  <c r="J326" i="11" s="1"/>
  <c r="J168" i="11" a="1"/>
  <c r="J168" i="11" s="1"/>
  <c r="J97" i="11" a="1"/>
  <c r="J97" i="11" s="1"/>
  <c r="J163" i="11" a="1"/>
  <c r="J163" i="11" s="1"/>
  <c r="J190" i="11" a="1"/>
  <c r="J190" i="11" s="1"/>
  <c r="J492" i="11" a="1"/>
  <c r="J492" i="11" s="1"/>
  <c r="L492" i="11" s="1"/>
  <c r="J243" i="11" a="1"/>
  <c r="J243" i="11" s="1"/>
  <c r="J348" i="11" a="1"/>
  <c r="J348" i="11" s="1"/>
  <c r="L348" i="11" s="1"/>
  <c r="J273" i="11" a="1"/>
  <c r="J273" i="11" s="1"/>
  <c r="J42" i="11" a="1"/>
  <c r="J42" i="11" s="1"/>
  <c r="J249" i="11" a="1"/>
  <c r="J249" i="11" s="1"/>
  <c r="J144" i="11" a="1"/>
  <c r="J144" i="11" s="1"/>
  <c r="J54" i="11" a="1"/>
  <c r="J54" i="11" s="1"/>
  <c r="J455" i="11" a="1"/>
  <c r="J455" i="11" s="1"/>
  <c r="L455" i="11" s="1"/>
  <c r="J110" i="11" a="1"/>
  <c r="J110" i="11" s="1"/>
  <c r="J303" i="11" a="1"/>
  <c r="J303" i="11" s="1"/>
  <c r="L303" i="11" s="1"/>
  <c r="J202" i="11" a="1"/>
  <c r="J202" i="11" s="1"/>
  <c r="J443" i="11" a="1"/>
  <c r="J443" i="11" s="1"/>
  <c r="J209" i="11" a="1"/>
  <c r="J209" i="11" s="1"/>
  <c r="J307" i="11" a="1"/>
  <c r="J307" i="11" s="1"/>
  <c r="J146" i="11" a="1"/>
  <c r="J146" i="11" s="1"/>
  <c r="J213" i="11" a="1"/>
  <c r="J213" i="11" s="1"/>
  <c r="L213" i="11" s="1"/>
  <c r="J489" i="11" a="1"/>
  <c r="J489" i="11" s="1"/>
  <c r="J187" i="11" a="1"/>
  <c r="J187" i="11" s="1"/>
  <c r="L187" i="11" s="1"/>
  <c r="J390" i="11" a="1"/>
  <c r="J390" i="11" s="1"/>
  <c r="J81" i="11" a="1"/>
  <c r="J81" i="11" s="1"/>
  <c r="J477" i="11" a="1"/>
  <c r="J477" i="11" s="1"/>
  <c r="J242" i="11" a="1"/>
  <c r="J242" i="11" s="1"/>
  <c r="J263" i="11" a="1"/>
  <c r="J263" i="11" s="1"/>
  <c r="J430" i="11" a="1"/>
  <c r="J430" i="11" s="1"/>
  <c r="L430" i="11" s="1"/>
  <c r="J99" i="11" a="1"/>
  <c r="J99" i="11" s="1"/>
  <c r="J378" i="11" a="1"/>
  <c r="J378" i="11" s="1"/>
  <c r="L378" i="11" s="1"/>
  <c r="J258" i="11" a="1"/>
  <c r="J258" i="11" s="1"/>
  <c r="J438" i="11" a="1"/>
  <c r="J438" i="11" s="1"/>
  <c r="J288" i="11" a="1"/>
  <c r="J288" i="11" s="1"/>
  <c r="J17" i="11" a="1"/>
  <c r="J17" i="11" s="1"/>
  <c r="J481" i="11" a="1"/>
  <c r="J481" i="11" s="1"/>
  <c r="J327" i="11" a="1"/>
  <c r="J327" i="11" s="1"/>
  <c r="L327" i="11" s="1"/>
  <c r="J247" i="11" a="1"/>
  <c r="J247" i="11" s="1"/>
  <c r="J239" i="11" a="1"/>
  <c r="J239" i="11" s="1"/>
  <c r="L239" i="11" s="1"/>
  <c r="J324" i="11" a="1"/>
  <c r="J324" i="11" s="1"/>
  <c r="J215" i="11" a="1"/>
  <c r="J215" i="11" s="1"/>
  <c r="J320" i="11" a="1"/>
  <c r="J320" i="11" s="1"/>
  <c r="J132" i="11" a="1"/>
  <c r="J132" i="11" s="1"/>
  <c r="J75" i="11" a="1"/>
  <c r="J75" i="11" s="1"/>
  <c r="J66" i="11" a="1"/>
  <c r="J66" i="11" s="1"/>
  <c r="L66" i="11" s="1"/>
  <c r="J340" i="11" a="1"/>
  <c r="J340" i="11" s="1"/>
  <c r="J441" i="11" a="1"/>
  <c r="J441" i="11" s="1"/>
  <c r="L441" i="11" s="1"/>
  <c r="J98" i="11" a="1"/>
  <c r="J98" i="11" s="1"/>
  <c r="J231" i="11" a="1"/>
  <c r="J231" i="11" s="1"/>
  <c r="J387" i="11" a="1"/>
  <c r="J387" i="11" s="1"/>
  <c r="J278" i="11" a="1"/>
  <c r="J278" i="11" s="1"/>
  <c r="J234" i="11" a="1"/>
  <c r="J234" i="11" s="1"/>
  <c r="J135" i="11" a="1"/>
  <c r="J135" i="11" s="1"/>
  <c r="L135" i="11" s="1"/>
  <c r="J291" i="11" a="1"/>
  <c r="J291" i="11" s="1"/>
  <c r="J408" i="11" a="1"/>
  <c r="J408" i="11" s="1"/>
  <c r="L408" i="11" s="1"/>
  <c r="J170" i="11" a="1"/>
  <c r="J170" i="11" s="1"/>
  <c r="J201" i="11" a="1"/>
  <c r="J201" i="11" s="1"/>
  <c r="J25" i="11" a="1"/>
  <c r="J25" i="11" s="1"/>
  <c r="J444" i="11" a="1"/>
  <c r="J444" i="11" s="1"/>
  <c r="J362" i="11" a="1"/>
  <c r="J362" i="11" s="1"/>
  <c r="J169" i="11" a="1"/>
  <c r="J169" i="11" s="1"/>
  <c r="L169" i="11" s="1"/>
  <c r="J134" i="11" a="1"/>
  <c r="J134" i="11" s="1"/>
  <c r="J405" i="11" a="1"/>
  <c r="J405" i="11" s="1"/>
  <c r="L405" i="11" s="1"/>
  <c r="J244" i="11" a="1"/>
  <c r="J244" i="11" s="1"/>
  <c r="J479" i="11" a="1"/>
  <c r="J479" i="11" s="1"/>
  <c r="J84" i="11" a="1"/>
  <c r="J84" i="11" s="1"/>
  <c r="J246" i="11" a="1"/>
  <c r="J246" i="11" s="1"/>
  <c r="J450" i="11" a="1"/>
  <c r="J450" i="11" s="1"/>
  <c r="J486" i="11" a="1"/>
  <c r="J486" i="11" s="1"/>
  <c r="L486" i="11" s="1"/>
  <c r="J18" i="11" a="1"/>
  <c r="J18" i="11" s="1"/>
  <c r="J285" i="11" a="1"/>
  <c r="J285" i="11" s="1"/>
  <c r="L285" i="11" s="1"/>
  <c r="J415" i="11" a="1"/>
  <c r="J415" i="11" s="1"/>
  <c r="J224" i="11" a="1"/>
  <c r="J224" i="11" s="1"/>
  <c r="J287" i="11" a="1"/>
  <c r="J287" i="11" s="1"/>
  <c r="J493" i="11" a="1"/>
  <c r="J493" i="11" s="1"/>
  <c r="J175" i="11" a="1"/>
  <c r="J175" i="11" s="1"/>
  <c r="J56" i="11" a="1"/>
  <c r="J56" i="11" s="1"/>
  <c r="L56" i="11" s="1"/>
  <c r="J133" i="11" a="1"/>
  <c r="J133" i="11" s="1"/>
  <c r="J410" i="11" a="1"/>
  <c r="J410" i="11" s="1"/>
  <c r="L410" i="11" s="1"/>
  <c r="J375" i="11" a="1"/>
  <c r="J375" i="11" s="1"/>
  <c r="J377" i="11" a="1"/>
  <c r="J377" i="11" s="1"/>
  <c r="J117" i="11" a="1"/>
  <c r="J117" i="11" s="1"/>
  <c r="J267" i="11" a="1"/>
  <c r="J267" i="11" s="1"/>
  <c r="J329" i="11" a="1"/>
  <c r="J329" i="11" s="1"/>
  <c r="J505" i="11" a="1"/>
  <c r="J505" i="11" s="1"/>
  <c r="L505" i="11" s="1"/>
  <c r="J317" i="11" a="1"/>
  <c r="J317" i="11" s="1"/>
  <c r="J353" i="11" a="1"/>
  <c r="J353" i="11" s="1"/>
  <c r="L353" i="11" s="1"/>
  <c r="J141" i="11" a="1"/>
  <c r="J141" i="11" s="1"/>
  <c r="J150" i="11" a="1"/>
  <c r="J150" i="11" s="1"/>
  <c r="J349" i="11" a="1"/>
  <c r="J349" i="11" s="1"/>
  <c r="J50" i="11" a="1"/>
  <c r="J50" i="11" s="1"/>
  <c r="J402" i="11" a="1"/>
  <c r="J402" i="11" s="1"/>
  <c r="J284" i="11" a="1"/>
  <c r="J284" i="11" s="1"/>
  <c r="L284" i="11" s="1"/>
  <c r="J124" i="11" a="1"/>
  <c r="J124" i="11" s="1"/>
  <c r="J494" i="11" a="1"/>
  <c r="J494" i="11" s="1"/>
  <c r="L494" i="11" s="1"/>
  <c r="J127" i="11" a="1"/>
  <c r="J127" i="11" s="1"/>
  <c r="J359" i="11" a="1"/>
  <c r="J359" i="11" s="1"/>
  <c r="J351" i="11" a="1"/>
  <c r="J351" i="11" s="1"/>
  <c r="J431" i="11" a="1"/>
  <c r="J431" i="11" s="1"/>
  <c r="J143" i="11" a="1"/>
  <c r="J143" i="11" s="1"/>
  <c r="J159" i="11" a="1"/>
  <c r="J159" i="11" s="1"/>
  <c r="L159" i="11" s="1"/>
  <c r="J391" i="11" a="1"/>
  <c r="J391" i="11" s="1"/>
  <c r="J424" i="11" a="1"/>
  <c r="J424" i="11" s="1"/>
  <c r="L424" i="11" s="1"/>
  <c r="J69" i="11" a="1"/>
  <c r="J69" i="11" s="1"/>
  <c r="J485" i="11" a="1"/>
  <c r="J485" i="11" s="1"/>
  <c r="J276" i="11" a="1"/>
  <c r="J276" i="11" s="1"/>
  <c r="J87" i="11" a="1"/>
  <c r="J87" i="11" s="1"/>
  <c r="J173" i="11" a="1"/>
  <c r="J173" i="11" s="1"/>
  <c r="J65" i="11" a="1"/>
  <c r="J65" i="11" s="1"/>
  <c r="L65" i="11" s="1"/>
  <c r="J289" i="11" a="1"/>
  <c r="J289" i="11" s="1"/>
  <c r="J342" i="11" a="1"/>
  <c r="J342" i="11" s="1"/>
  <c r="L342" i="11" s="1"/>
  <c r="J371" i="11" a="1"/>
  <c r="J371" i="11" s="1"/>
  <c r="J459" i="11" a="1"/>
  <c r="J459" i="11" s="1"/>
  <c r="J401" i="11" a="1"/>
  <c r="J401" i="11" s="1"/>
  <c r="J282" i="11" a="1"/>
  <c r="J282" i="11" s="1"/>
  <c r="J5" i="11" a="1"/>
  <c r="J5" i="11" s="1"/>
  <c r="J448" i="11" a="1"/>
  <c r="J448" i="11" s="1"/>
  <c r="L448" i="11" s="1"/>
  <c r="J112" i="11" a="1"/>
  <c r="J112" i="11" s="1"/>
  <c r="J461" i="11" a="1"/>
  <c r="J461" i="11" s="1"/>
  <c r="L461" i="11" s="1"/>
  <c r="J374" i="11" a="1"/>
  <c r="J374" i="11" s="1"/>
  <c r="J129" i="11" a="1"/>
  <c r="J129" i="11" s="1"/>
  <c r="J321" i="11" a="1"/>
  <c r="J321" i="11" s="1"/>
  <c r="J79" i="11" a="1"/>
  <c r="J79" i="11" s="1"/>
  <c r="J449" i="11" a="1"/>
  <c r="J449" i="11" s="1"/>
  <c r="J22" i="11" a="1"/>
  <c r="J22" i="11" s="1"/>
  <c r="L22" i="11" s="1"/>
  <c r="J446" i="11" a="1"/>
  <c r="J446" i="11" s="1"/>
  <c r="J177" i="11" a="1"/>
  <c r="J177" i="11" s="1"/>
  <c r="L177" i="11" s="1"/>
  <c r="J216" i="11" a="1"/>
  <c r="J216" i="11" s="1"/>
  <c r="J262" i="11" a="1"/>
  <c r="J262" i="11" s="1"/>
  <c r="J206" i="11" a="1"/>
  <c r="J206" i="11" s="1"/>
  <c r="J96" i="11" a="1"/>
  <c r="J96" i="11" s="1"/>
  <c r="J343" i="11" a="1"/>
  <c r="J343" i="11" s="1"/>
  <c r="J419" i="11" a="1"/>
  <c r="J419" i="11" s="1"/>
  <c r="L419" i="11" s="1"/>
  <c r="J125" i="11" a="1"/>
  <c r="J125" i="11" s="1"/>
  <c r="J313" i="11" a="1"/>
  <c r="J313" i="11" s="1"/>
  <c r="L313" i="11" s="1"/>
  <c r="J196" i="11" a="1"/>
  <c r="J196" i="11" s="1"/>
  <c r="J498" i="11" a="1"/>
  <c r="J498" i="11" s="1"/>
  <c r="J251" i="11" a="1"/>
  <c r="J251" i="11" s="1"/>
  <c r="J105" i="11" a="1"/>
  <c r="J105" i="11" s="1"/>
  <c r="J2" i="11" a="1"/>
  <c r="J2" i="11" s="1"/>
  <c r="J290" i="11" a="1"/>
  <c r="J290" i="11" s="1"/>
  <c r="L290" i="11" s="1"/>
  <c r="J182" i="11" a="1"/>
  <c r="J182" i="11" s="1"/>
  <c r="J367" i="11" a="1"/>
  <c r="J367" i="11" s="1"/>
  <c r="L367" i="11" s="1"/>
  <c r="J425" i="11" a="1"/>
  <c r="J425" i="11" s="1"/>
  <c r="J199" i="11" a="1"/>
  <c r="J199" i="11" s="1"/>
  <c r="J158" i="11" a="1"/>
  <c r="J158" i="11" s="1"/>
  <c r="J113" i="11" a="1"/>
  <c r="J113" i="11" s="1"/>
  <c r="J495" i="11" a="1"/>
  <c r="J495" i="11" s="1"/>
  <c r="J312" i="11" a="1"/>
  <c r="J312" i="11" s="1"/>
  <c r="L312" i="11" s="1"/>
  <c r="J136" i="11" a="1"/>
  <c r="J136" i="11" s="1"/>
  <c r="J174" i="11" a="1"/>
  <c r="J174" i="11" s="1"/>
  <c r="L174" i="11" s="1"/>
  <c r="J497" i="11" a="1"/>
  <c r="J497" i="11" s="1"/>
  <c r="J420" i="11" a="1"/>
  <c r="J420" i="11" s="1"/>
  <c r="J398" i="11" a="1"/>
  <c r="J398" i="11" s="1"/>
  <c r="J311" i="11" a="1"/>
  <c r="J311" i="11" s="1"/>
  <c r="J178" i="11" a="1"/>
  <c r="J178" i="11" s="1"/>
  <c r="J139" i="11" a="1"/>
  <c r="J139" i="11" s="1"/>
  <c r="L139" i="11" s="1"/>
  <c r="J35" i="11" a="1"/>
  <c r="J35" i="11" s="1"/>
  <c r="J264" i="11" a="1"/>
  <c r="J264" i="11" s="1"/>
  <c r="L264" i="11" s="1"/>
  <c r="J345" i="11" a="1"/>
  <c r="J345" i="11" s="1"/>
  <c r="J352" i="11" a="1"/>
  <c r="J352" i="11" s="1"/>
  <c r="J74" i="11" a="1"/>
  <c r="J74" i="11" s="1"/>
  <c r="J19" i="11" a="1"/>
  <c r="J19" i="11" s="1"/>
  <c r="J300" i="11" a="1"/>
  <c r="J300" i="11" s="1"/>
  <c r="J496" i="11" a="1"/>
  <c r="J496" i="11" s="1"/>
  <c r="L496" i="11" s="1"/>
  <c r="J385" i="11" a="1"/>
  <c r="J385" i="11" s="1"/>
  <c r="J26" i="11" a="1"/>
  <c r="J26" i="11" s="1"/>
  <c r="L26" i="11" s="1"/>
  <c r="J310" i="11" a="1"/>
  <c r="J310" i="11" s="1"/>
  <c r="J268" i="11" a="1"/>
  <c r="J268" i="11" s="1"/>
  <c r="J20" i="11" a="1"/>
  <c r="J20" i="11" s="1"/>
  <c r="J265" i="11" a="1"/>
  <c r="J265" i="11" s="1"/>
  <c r="J29" i="11" a="1"/>
  <c r="J29" i="11" s="1"/>
  <c r="J254" i="11" a="1"/>
  <c r="J254" i="11" s="1"/>
  <c r="L254" i="11" s="1"/>
  <c r="J51" i="11" a="1"/>
  <c r="J51" i="11" s="1"/>
  <c r="J235" i="11" a="1"/>
  <c r="J235" i="11" s="1"/>
  <c r="L235" i="11" s="1"/>
  <c r="J354" i="11" a="1"/>
  <c r="J354" i="11" s="1"/>
  <c r="J238" i="11" a="1"/>
  <c r="J238" i="11" s="1"/>
  <c r="J236" i="11" a="1"/>
  <c r="J236" i="11" s="1"/>
  <c r="J330" i="11" a="1"/>
  <c r="J330" i="11" s="1"/>
  <c r="J308" i="11" a="1"/>
  <c r="J308" i="11" s="1"/>
  <c r="J78" i="11" a="1"/>
  <c r="J78" i="11" s="1"/>
  <c r="L78" i="11" s="1"/>
  <c r="J462" i="11" a="1"/>
  <c r="J462" i="11" s="1"/>
  <c r="J397" i="11" a="1"/>
  <c r="J397" i="11" s="1"/>
  <c r="L397" i="11" s="1"/>
  <c r="J193" i="11" a="1"/>
  <c r="J193" i="11" s="1"/>
  <c r="J309" i="11" a="1"/>
  <c r="J309" i="11" s="1"/>
  <c r="J181" i="11" a="1"/>
  <c r="J181" i="11" s="1"/>
  <c r="J256" i="11" a="1"/>
  <c r="J256" i="11" s="1"/>
  <c r="J102" i="11" a="1"/>
  <c r="J102" i="11" s="1"/>
  <c r="J368" i="11" a="1"/>
  <c r="J368" i="11" s="1"/>
  <c r="L368" i="11" s="1"/>
  <c r="J47" i="11" a="1"/>
  <c r="J47" i="11" s="1"/>
  <c r="J476" i="11" a="1"/>
  <c r="J476" i="11" s="1"/>
  <c r="L476" i="11" s="1"/>
  <c r="J130" i="11" a="1"/>
  <c r="J130" i="11" s="1"/>
  <c r="J189" i="11" a="1"/>
  <c r="J189" i="11" s="1"/>
  <c r="J389" i="11" a="1"/>
  <c r="J389" i="11" s="1"/>
  <c r="J325" i="11" a="1"/>
  <c r="J325" i="11" s="1"/>
  <c r="J409" i="11" a="1"/>
  <c r="J409" i="11" s="1"/>
  <c r="J469" i="11" a="1"/>
  <c r="J469" i="11" s="1"/>
  <c r="L469" i="11" s="1"/>
  <c r="J46" i="11" a="1"/>
  <c r="J46" i="11" s="1"/>
  <c r="J319" i="11" a="1"/>
  <c r="J319" i="11" s="1"/>
  <c r="L319" i="11" s="1"/>
  <c r="J499" i="11" a="1"/>
  <c r="J499" i="11" s="1"/>
  <c r="J471" i="11" a="1"/>
  <c r="J471" i="11" s="1"/>
  <c r="J39" i="11" a="1"/>
  <c r="J39" i="11" s="1"/>
  <c r="J114" i="11" a="1"/>
  <c r="J114" i="11" s="1"/>
  <c r="J323" i="11" a="1"/>
  <c r="J323" i="11" s="1"/>
  <c r="J183" i="11" a="1"/>
  <c r="J183" i="11" s="1"/>
  <c r="L183" i="11" s="1"/>
  <c r="J121" i="11" a="1"/>
  <c r="J121" i="11" s="1"/>
  <c r="J458" i="11" a="1"/>
  <c r="J458" i="11" s="1"/>
  <c r="L458" i="11" s="1"/>
  <c r="J142" i="11" a="1"/>
  <c r="J142" i="11" s="1"/>
  <c r="J23" i="11" a="1"/>
  <c r="J23" i="11" s="1"/>
  <c r="J386" i="11" a="1"/>
  <c r="J386" i="11" s="1"/>
  <c r="J245" i="11" a="1"/>
  <c r="J245" i="11" s="1"/>
  <c r="J395" i="11" a="1"/>
  <c r="J395" i="11" s="1"/>
  <c r="J137" i="11" a="1"/>
  <c r="J137" i="11" s="1"/>
  <c r="L137" i="11" s="1"/>
  <c r="J271" i="11" a="1"/>
  <c r="J271" i="11" s="1"/>
  <c r="J294" i="11" a="1"/>
  <c r="J294" i="11" s="1"/>
  <c r="L294" i="11" s="1"/>
  <c r="J464" i="11" a="1"/>
  <c r="J464" i="11" s="1"/>
  <c r="J335" i="11" a="1"/>
  <c r="J335" i="11" s="1"/>
  <c r="J491" i="11" a="1"/>
  <c r="J491" i="11" s="1"/>
  <c r="J373" i="11" a="1"/>
  <c r="J373" i="11" s="1"/>
  <c r="J322" i="11" a="1"/>
  <c r="J322" i="11" s="1"/>
  <c r="J435" i="11" a="1"/>
  <c r="J435" i="11" s="1"/>
  <c r="L435" i="11" s="1"/>
  <c r="J293" i="11" a="1"/>
  <c r="J293" i="11" s="1"/>
  <c r="J222" i="11" a="1"/>
  <c r="J222" i="11" s="1"/>
  <c r="L222" i="11" s="1"/>
  <c r="J160" i="11" a="1"/>
  <c r="J160" i="11" s="1"/>
  <c r="J372" i="11" a="1"/>
  <c r="J372" i="11" s="1"/>
  <c r="J218" i="11" a="1"/>
  <c r="J218" i="11" s="1"/>
  <c r="J32" i="11" a="1"/>
  <c r="J32" i="11" s="1"/>
  <c r="J452" i="11" a="1"/>
  <c r="J452" i="11" s="1"/>
  <c r="J270" i="11" a="1"/>
  <c r="J270" i="11" s="1"/>
  <c r="L270" i="11" s="1"/>
  <c r="J336" i="11" a="1"/>
  <c r="J336" i="11" s="1"/>
  <c r="J52" i="11" a="1"/>
  <c r="J52" i="11" s="1"/>
  <c r="L52" i="11" s="1"/>
  <c r="J248" i="11" a="1"/>
  <c r="J248" i="11" s="1"/>
  <c r="J229" i="11" a="1"/>
  <c r="J229" i="11" s="1"/>
  <c r="J295" i="11" a="1"/>
  <c r="J295" i="11" s="1"/>
  <c r="J301" i="11" a="1"/>
  <c r="J301" i="11" s="1"/>
  <c r="J7" i="11" a="1"/>
  <c r="J7" i="11" s="1"/>
  <c r="J500" i="11" a="1"/>
  <c r="J500" i="11" s="1"/>
  <c r="L500" i="11" s="1"/>
  <c r="J210" i="11" a="1"/>
  <c r="J210" i="11" s="1"/>
  <c r="J145" i="11" a="1"/>
  <c r="J145" i="11" s="1"/>
  <c r="L145" i="11" s="1"/>
  <c r="J437" i="11" a="1"/>
  <c r="J437" i="11" s="1"/>
  <c r="J77" i="11" a="1"/>
  <c r="J77" i="11" s="1"/>
  <c r="J255" i="11" a="1"/>
  <c r="J255" i="11" s="1"/>
  <c r="J380" i="11" a="1"/>
  <c r="J380" i="11" s="1"/>
  <c r="J328" i="11" a="1"/>
  <c r="J328" i="11" s="1"/>
  <c r="J36" i="11" a="1"/>
  <c r="J36" i="11" s="1"/>
  <c r="L36" i="11" s="1"/>
  <c r="J103" i="11" a="1"/>
  <c r="J103" i="11" s="1"/>
  <c r="J460" i="11" a="1"/>
  <c r="J460" i="11" s="1"/>
  <c r="L460" i="11" s="1"/>
  <c r="J350" i="11" a="1"/>
  <c r="J350" i="11" s="1"/>
  <c r="J365" i="11" a="1"/>
  <c r="J365" i="11" s="1"/>
  <c r="J445" i="11" a="1"/>
  <c r="J445" i="11" s="1"/>
  <c r="J171" i="11" a="1"/>
  <c r="J171" i="11" s="1"/>
  <c r="J439" i="11" a="1"/>
  <c r="J439" i="11" s="1"/>
  <c r="J360" i="11" a="1"/>
  <c r="J360" i="11" s="1"/>
  <c r="L360" i="11" s="1"/>
  <c r="J366" i="11" a="1"/>
  <c r="J366" i="11" s="1"/>
  <c r="J108" i="11" a="1"/>
  <c r="J108" i="11" s="1"/>
  <c r="L108" i="11" s="1"/>
  <c r="J123" i="11" a="1"/>
  <c r="J123" i="11" s="1"/>
  <c r="J453" i="11" a="1"/>
  <c r="J453" i="11" s="1"/>
  <c r="J15" i="11" a="1"/>
  <c r="J15" i="11" s="1"/>
  <c r="J227" i="11" a="1"/>
  <c r="J227" i="11" s="1"/>
  <c r="J111" i="11" a="1"/>
  <c r="J111" i="11" s="1"/>
  <c r="J58" i="11" a="1"/>
  <c r="J58" i="11" s="1"/>
  <c r="L58" i="11" s="1"/>
  <c r="J186" i="11" a="1"/>
  <c r="J186" i="11" s="1"/>
  <c r="J63" i="11" a="1"/>
  <c r="J63" i="11" s="1"/>
  <c r="L63" i="11" s="1"/>
  <c r="J166" i="11" a="1"/>
  <c r="J166" i="11" s="1"/>
  <c r="J253" i="11" a="1"/>
  <c r="J253" i="11" s="1"/>
  <c r="J384" i="11" a="1"/>
  <c r="J384" i="11" s="1"/>
  <c r="J412" i="11" a="1"/>
  <c r="J412" i="11" s="1"/>
  <c r="J257" i="11" a="1"/>
  <c r="J257" i="11" s="1"/>
  <c r="J219" i="11" a="1"/>
  <c r="J219" i="11" s="1"/>
  <c r="L219" i="11" s="1"/>
  <c r="J109" i="11" a="1"/>
  <c r="J109" i="11" s="1"/>
  <c r="J8" i="11" a="1"/>
  <c r="J8" i="11" s="1"/>
  <c r="L8" i="11" s="1"/>
  <c r="J44" i="11" a="1"/>
  <c r="J44" i="11" s="1"/>
  <c r="J341" i="11" a="1"/>
  <c r="J341" i="11" s="1"/>
  <c r="J334" i="11" a="1"/>
  <c r="J334" i="11" s="1"/>
  <c r="J318" i="11" a="1"/>
  <c r="J318" i="11" s="1"/>
  <c r="J223" i="11" a="1"/>
  <c r="J223" i="11" s="1"/>
  <c r="J400" i="11" a="1"/>
  <c r="J400" i="11" s="1"/>
  <c r="L400" i="11" s="1"/>
  <c r="J470" i="11" a="1"/>
  <c r="J470" i="11" s="1"/>
  <c r="J197" i="11" a="1"/>
  <c r="J197" i="11" s="1"/>
  <c r="L197" i="11" s="1"/>
  <c r="J21" i="11" a="1"/>
  <c r="J21" i="11" s="1"/>
  <c r="J49" i="11" a="1"/>
  <c r="J49" i="11" s="1"/>
  <c r="J221" i="11" a="1"/>
  <c r="J221" i="11" s="1"/>
  <c r="J363" i="11" a="1"/>
  <c r="J363" i="11" s="1"/>
  <c r="J478" i="11" a="1"/>
  <c r="J478" i="11" s="1"/>
  <c r="J225" i="11" a="1"/>
  <c r="J225" i="11" s="1"/>
  <c r="L225" i="11" s="1"/>
  <c r="J153" i="11" a="1"/>
  <c r="J153" i="11" s="1"/>
  <c r="J304" i="11" a="1"/>
  <c r="J304" i="11" s="1"/>
  <c r="L304" i="11" s="1"/>
  <c r="J407" i="11" a="1"/>
  <c r="J407" i="11" s="1"/>
  <c r="J200" i="11" a="1"/>
  <c r="J200" i="11" s="1"/>
  <c r="J43" i="11" a="1"/>
  <c r="J43" i="11" s="1"/>
  <c r="J122" i="11" a="1"/>
  <c r="J122" i="11" s="1"/>
  <c r="J434" i="11" a="1"/>
  <c r="J434" i="11" s="1"/>
  <c r="J220" i="11" a="1"/>
  <c r="J220" i="11" s="1"/>
  <c r="L220" i="11" s="1"/>
  <c r="J482" i="11" a="1"/>
  <c r="J482" i="11" s="1"/>
  <c r="J503" i="11" a="1"/>
  <c r="J503" i="11" s="1"/>
  <c r="L503" i="11" s="1"/>
  <c r="J296" i="11" a="1"/>
  <c r="J296" i="11" s="1"/>
  <c r="J355" i="11" a="1"/>
  <c r="J355" i="11" s="1"/>
  <c r="J473" i="11" a="1"/>
  <c r="J473" i="11" s="1"/>
  <c r="J396" i="11" a="1"/>
  <c r="J396" i="11" s="1"/>
  <c r="J192" i="11" a="1"/>
  <c r="J192" i="11" s="1"/>
  <c r="J333" i="11" a="1"/>
  <c r="J333" i="11" s="1"/>
  <c r="L333" i="11" s="1"/>
  <c r="J100" i="11" a="1"/>
  <c r="J100" i="11" s="1"/>
  <c r="J119" i="11" a="1"/>
  <c r="J119" i="11" s="1"/>
  <c r="L119" i="11" s="1"/>
  <c r="J463" i="11" a="1"/>
  <c r="J463" i="11" s="1"/>
  <c r="J195" i="11" a="1"/>
  <c r="J195" i="11" s="1"/>
  <c r="J269" i="11" a="1"/>
  <c r="J269" i="11" s="1"/>
  <c r="J164" i="11" a="1"/>
  <c r="J164" i="11" s="1"/>
  <c r="J275" i="11" a="1"/>
  <c r="J275" i="11" s="1"/>
  <c r="J370" i="11" a="1"/>
  <c r="J370" i="11" s="1"/>
  <c r="L370" i="11" s="1"/>
  <c r="J101" i="11" a="1"/>
  <c r="J101" i="11" s="1"/>
  <c r="J64" i="11" a="1"/>
  <c r="J64" i="11" s="1"/>
  <c r="L64" i="11" s="1"/>
  <c r="J394" i="11" a="1"/>
  <c r="J394" i="11" s="1"/>
  <c r="J358" i="11" a="1"/>
  <c r="J358" i="11" s="1"/>
  <c r="J70" i="11" a="1"/>
  <c r="J70" i="11" s="1"/>
  <c r="J379" i="11" a="1"/>
  <c r="J379" i="11" s="1"/>
  <c r="J466" i="11" a="1"/>
  <c r="J466" i="11" s="1"/>
  <c r="J91" i="11" a="1"/>
  <c r="J91" i="11" s="1"/>
  <c r="L91" i="11" s="1"/>
  <c r="J232" i="11" a="1"/>
  <c r="J232" i="11" s="1"/>
  <c r="J279" i="11" a="1"/>
  <c r="J279" i="11" s="1"/>
  <c r="L279" i="11" s="1"/>
  <c r="J299" i="11" a="1"/>
  <c r="J299" i="11" s="1"/>
  <c r="J211" i="11" a="1"/>
  <c r="J211" i="11" s="1"/>
  <c r="J436" i="11" a="1"/>
  <c r="J436" i="11" s="1"/>
  <c r="J259" i="11" a="1"/>
  <c r="J259" i="11" s="1"/>
  <c r="J272" i="11" a="1"/>
  <c r="J272" i="11" s="1"/>
  <c r="J472" i="11" a="1"/>
  <c r="J472" i="11" s="1"/>
  <c r="L472" i="11" s="1"/>
  <c r="J339" i="11" a="1"/>
  <c r="J339" i="11" s="1"/>
  <c r="J27" i="11" a="1"/>
  <c r="J27" i="11" s="1"/>
  <c r="L27" i="11" s="1"/>
  <c r="J85" i="11" a="1"/>
  <c r="J85" i="11" s="1"/>
  <c r="J73" i="11" a="1"/>
  <c r="J73" i="11" s="1"/>
  <c r="J426" i="11" a="1"/>
  <c r="J426" i="11" s="1"/>
  <c r="J331" i="11" a="1"/>
  <c r="J331" i="11" s="1"/>
  <c r="J40" i="11" a="1"/>
  <c r="J40" i="11" s="1"/>
  <c r="J468" i="11" a="1"/>
  <c r="J468" i="11" s="1"/>
  <c r="L468" i="11" s="1"/>
  <c r="J504" i="11" a="1"/>
  <c r="J504" i="11" s="1"/>
  <c r="J28" i="11" a="1"/>
  <c r="J28" i="11" s="1"/>
  <c r="L28" i="11" s="1"/>
  <c r="J429" i="11" a="1"/>
  <c r="J429" i="11" s="1"/>
  <c r="J120" i="11" a="1"/>
  <c r="J120" i="11" s="1"/>
  <c r="J456" i="11" a="1"/>
  <c r="J456" i="11" s="1"/>
  <c r="J106" i="11" a="1"/>
  <c r="J106" i="11" s="1"/>
  <c r="J298" i="11" a="1"/>
  <c r="J298" i="11" s="1"/>
  <c r="J399" i="11" a="1"/>
  <c r="J399" i="11" s="1"/>
  <c r="L399" i="11" s="1"/>
  <c r="J191" i="11" a="1"/>
  <c r="J191" i="11" s="1"/>
  <c r="J107" i="11" a="1"/>
  <c r="J107" i="11" s="1"/>
  <c r="L107" i="11" s="1"/>
  <c r="I151" i="11" a="1"/>
  <c r="I151" i="11" s="1"/>
  <c r="I165" i="11" a="1"/>
  <c r="I165" i="11" s="1"/>
  <c r="I252" i="11" a="1"/>
  <c r="I252" i="11" s="1"/>
  <c r="I338" i="11" a="1"/>
  <c r="I338" i="11" s="1"/>
  <c r="I306" i="11" a="1"/>
  <c r="I306" i="11" s="1"/>
  <c r="I86" i="11" a="1"/>
  <c r="I86" i="11" s="1"/>
  <c r="I240" i="11" a="1"/>
  <c r="I240" i="11" s="1"/>
  <c r="I55" i="11" a="1"/>
  <c r="I55" i="11" s="1"/>
  <c r="I260" i="11" a="1"/>
  <c r="I260" i="11" s="1"/>
  <c r="I230" i="11" a="1"/>
  <c r="I230" i="11" s="1"/>
  <c r="I423" i="11" a="1"/>
  <c r="I423" i="11" s="1"/>
  <c r="I428" i="11" a="1"/>
  <c r="I428" i="11" s="1"/>
  <c r="I126" i="11" a="1"/>
  <c r="I126" i="11" s="1"/>
  <c r="I501" i="11" a="1"/>
  <c r="I501" i="11" s="1"/>
  <c r="I356" i="11" a="1"/>
  <c r="I356" i="11" s="1"/>
  <c r="I454" i="11" a="1"/>
  <c r="I454" i="11" s="1"/>
  <c r="I502" i="11" a="1"/>
  <c r="I502" i="11" s="1"/>
  <c r="I128" i="11" a="1"/>
  <c r="I128" i="11" s="1"/>
  <c r="I57" i="11" a="1"/>
  <c r="I57" i="11" s="1"/>
  <c r="I116" i="11" a="1"/>
  <c r="I116" i="11" s="1"/>
  <c r="I361" i="11" a="1"/>
  <c r="I361" i="11" s="1"/>
  <c r="I89" i="11" a="1"/>
  <c r="I89" i="11" s="1"/>
  <c r="I205" i="11" a="1"/>
  <c r="I205" i="11" s="1"/>
  <c r="I346" i="11" a="1"/>
  <c r="I346" i="11" s="1"/>
  <c r="I241" i="11" a="1"/>
  <c r="I241" i="11" s="1"/>
  <c r="I60" i="11" a="1"/>
  <c r="I60" i="11" s="1"/>
  <c r="I261" i="11" a="1"/>
  <c r="I261" i="11" s="1"/>
  <c r="I80" i="11" a="1"/>
  <c r="I80" i="11" s="1"/>
  <c r="I13" i="11" a="1"/>
  <c r="I13" i="11" s="1"/>
  <c r="I413" i="11" a="1"/>
  <c r="I413" i="11" s="1"/>
  <c r="I316" i="11" a="1"/>
  <c r="I316" i="11" s="1"/>
  <c r="I37" i="11" a="1"/>
  <c r="I37" i="11" s="1"/>
  <c r="I184" i="11" a="1"/>
  <c r="I184" i="11" s="1"/>
  <c r="I83" i="11" a="1"/>
  <c r="I83" i="11" s="1"/>
  <c r="I6" i="11" a="1"/>
  <c r="I6" i="11" s="1"/>
  <c r="I147" i="11" a="1"/>
  <c r="I147" i="11" s="1"/>
  <c r="I68" i="11" a="1"/>
  <c r="I68" i="11" s="1"/>
  <c r="I90" i="11" a="1"/>
  <c r="I90" i="11" s="1"/>
  <c r="I162" i="11" a="1"/>
  <c r="I162" i="11" s="1"/>
  <c r="I433" i="11" a="1"/>
  <c r="I433" i="11" s="1"/>
  <c r="I30" i="11" a="1"/>
  <c r="I30" i="11" s="1"/>
  <c r="I62" i="11" a="1"/>
  <c r="I62" i="11" s="1"/>
  <c r="I369" i="11" a="1"/>
  <c r="I369" i="11" s="1"/>
  <c r="I418" i="11" a="1"/>
  <c r="I418" i="11" s="1"/>
  <c r="I281" i="11" a="1"/>
  <c r="I281" i="11" s="1"/>
  <c r="I154" i="11" a="1"/>
  <c r="I154" i="11" s="1"/>
  <c r="I95" i="11" a="1"/>
  <c r="I95" i="11" s="1"/>
  <c r="I93" i="11" a="1"/>
  <c r="I93" i="11" s="1"/>
  <c r="I228" i="11" a="1"/>
  <c r="I228" i="11" s="1"/>
  <c r="I467" i="11" a="1"/>
  <c r="I467" i="11" s="1"/>
  <c r="I376" i="11" a="1"/>
  <c r="I376" i="11" s="1"/>
  <c r="I250" i="11" a="1"/>
  <c r="I250" i="11" s="1"/>
  <c r="I217" i="11" a="1"/>
  <c r="I217" i="11" s="1"/>
  <c r="I417" i="11" a="1"/>
  <c r="I417" i="11" s="1"/>
  <c r="I12" i="11" a="1"/>
  <c r="I12" i="11" s="1"/>
  <c r="I167" i="11" a="1"/>
  <c r="I167" i="11" s="1"/>
  <c r="I447" i="11" a="1"/>
  <c r="I447" i="11" s="1"/>
  <c r="I483" i="11" a="1"/>
  <c r="I483" i="11" s="1"/>
  <c r="I233" i="11" a="1"/>
  <c r="I233" i="11" s="1"/>
  <c r="I185" i="11" a="1"/>
  <c r="I185" i="11" s="1"/>
  <c r="I61" i="11" a="1"/>
  <c r="I61" i="11" s="1"/>
  <c r="I172" i="11" a="1"/>
  <c r="I172" i="11" s="1"/>
  <c r="I490" i="11" a="1"/>
  <c r="I490" i="11" s="1"/>
  <c r="I381" i="11" a="1"/>
  <c r="I381" i="11" s="1"/>
  <c r="I33" i="11" a="1"/>
  <c r="I33" i="11" s="1"/>
  <c r="I198" i="11" a="1"/>
  <c r="I198" i="11" s="1"/>
  <c r="I457" i="11" a="1"/>
  <c r="I457" i="11" s="1"/>
  <c r="I72" i="11" a="1"/>
  <c r="I72" i="11" s="1"/>
  <c r="I82" i="11" a="1"/>
  <c r="I82" i="11" s="1"/>
  <c r="I71" i="11" a="1"/>
  <c r="I71" i="11" s="1"/>
  <c r="I138" i="11" a="1"/>
  <c r="I138" i="11" s="1"/>
  <c r="I204" i="11" a="1"/>
  <c r="I204" i="11" s="1"/>
  <c r="I156" i="11" a="1"/>
  <c r="I156" i="11" s="1"/>
  <c r="I115" i="11" a="1"/>
  <c r="I115" i="11" s="1"/>
  <c r="I347" i="11" a="1"/>
  <c r="I347" i="11" s="1"/>
  <c r="I16" i="11" a="1"/>
  <c r="I16" i="11" s="1"/>
  <c r="I451" i="11" a="1"/>
  <c r="I451" i="11" s="1"/>
  <c r="I404" i="11" a="1"/>
  <c r="I404" i="11" s="1"/>
  <c r="I292" i="11" a="1"/>
  <c r="I292" i="11" s="1"/>
  <c r="I406" i="11" a="1"/>
  <c r="I406" i="11" s="1"/>
  <c r="I179" i="11" a="1"/>
  <c r="I179" i="11" s="1"/>
  <c r="I226" i="11" a="1"/>
  <c r="I226" i="11" s="1"/>
  <c r="I474" i="11" a="1"/>
  <c r="I474" i="11" s="1"/>
  <c r="I414" i="11" a="1"/>
  <c r="I414" i="11" s="1"/>
  <c r="I31" i="11" a="1"/>
  <c r="I31" i="11" s="1"/>
  <c r="I422" i="11" a="1"/>
  <c r="I422" i="11" s="1"/>
  <c r="I484" i="11" a="1"/>
  <c r="I484" i="11" s="1"/>
  <c r="I203" i="11" a="1"/>
  <c r="I203" i="11" s="1"/>
  <c r="I382" i="11" a="1"/>
  <c r="I382" i="11" s="1"/>
  <c r="I480" i="11" a="1"/>
  <c r="I480" i="11" s="1"/>
  <c r="I315" i="11" a="1"/>
  <c r="I315" i="11" s="1"/>
  <c r="I302" i="11" a="1"/>
  <c r="I302" i="11" s="1"/>
  <c r="I118" i="11" a="1"/>
  <c r="I118" i="11" s="1"/>
  <c r="I314" i="11" a="1"/>
  <c r="I314" i="11" s="1"/>
  <c r="I38" i="11" a="1"/>
  <c r="I38" i="11" s="1"/>
  <c r="I392" i="11" a="1"/>
  <c r="I392" i="11" s="1"/>
  <c r="I131" i="11" a="1"/>
  <c r="I131" i="11" s="1"/>
  <c r="I194" i="11" a="1"/>
  <c r="I194" i="11" s="1"/>
  <c r="I393" i="11" a="1"/>
  <c r="I393" i="11" s="1"/>
  <c r="I48" i="11" a="1"/>
  <c r="I48" i="11" s="1"/>
  <c r="I34" i="11" a="1"/>
  <c r="I34" i="11" s="1"/>
  <c r="I337" i="11" a="1"/>
  <c r="I337" i="11" s="1"/>
  <c r="I286" i="11" a="1"/>
  <c r="I286" i="11" s="1"/>
  <c r="I188" i="11" a="1"/>
  <c r="I188" i="11" s="1"/>
  <c r="I475" i="11" a="1"/>
  <c r="I475" i="11" s="1"/>
  <c r="I161" i="11" a="1"/>
  <c r="I161" i="11" s="1"/>
  <c r="I149" i="11" a="1"/>
  <c r="I149" i="11" s="1"/>
  <c r="I157" i="11" a="1"/>
  <c r="I157" i="11" s="1"/>
  <c r="I140" i="11" a="1"/>
  <c r="I140" i="11" s="1"/>
  <c r="I277" i="11" a="1"/>
  <c r="I277" i="11" s="1"/>
  <c r="I148" i="11" a="1"/>
  <c r="I148" i="11" s="1"/>
  <c r="I357" i="11" a="1"/>
  <c r="I357" i="11" s="1"/>
  <c r="I76" i="11" a="1"/>
  <c r="I76" i="11" s="1"/>
  <c r="I427" i="11" a="1"/>
  <c r="I427" i="11" s="1"/>
  <c r="I45" i="11" a="1"/>
  <c r="I45" i="11" s="1"/>
  <c r="I67" i="11" a="1"/>
  <c r="I67" i="11" s="1"/>
  <c r="I41" i="11" a="1"/>
  <c r="I41" i="11" s="1"/>
  <c r="I212" i="11" a="1"/>
  <c r="I212" i="11" s="1"/>
  <c r="I332" i="11" a="1"/>
  <c r="I332" i="11" s="1"/>
  <c r="I59" i="11" a="1"/>
  <c r="I59" i="11" s="1"/>
  <c r="I104" i="11" a="1"/>
  <c r="I104" i="11" s="1"/>
  <c r="I442" i="11" a="1"/>
  <c r="I442" i="11" s="1"/>
  <c r="I344" i="11" a="1"/>
  <c r="I344" i="11" s="1"/>
  <c r="I152" i="11" a="1"/>
  <c r="I152" i="11" s="1"/>
  <c r="I24" i="11" a="1"/>
  <c r="I24" i="11" s="1"/>
  <c r="I297" i="11" a="1"/>
  <c r="I297" i="11" s="1"/>
  <c r="I440" i="11" a="1"/>
  <c r="I440" i="11" s="1"/>
  <c r="I432" i="11" a="1"/>
  <c r="I432" i="11" s="1"/>
  <c r="I180" i="11" a="1"/>
  <c r="I180" i="11" s="1"/>
  <c r="I364" i="11" a="1"/>
  <c r="I364" i="11" s="1"/>
  <c r="I14" i="11" a="1"/>
  <c r="I14" i="11" s="1"/>
  <c r="I214" i="11" a="1"/>
  <c r="I214" i="11" s="1"/>
  <c r="I488" i="11" a="1"/>
  <c r="I488" i="11" s="1"/>
  <c r="I465" i="11" a="1"/>
  <c r="I465" i="11" s="1"/>
  <c r="I416" i="11" a="1"/>
  <c r="I416" i="11" s="1"/>
  <c r="I53" i="11" a="1"/>
  <c r="I53" i="11" s="1"/>
  <c r="I383" i="11" a="1"/>
  <c r="I383" i="11" s="1"/>
  <c r="I283" i="11" a="1"/>
  <c r="I283" i="11" s="1"/>
  <c r="I176" i="11" a="1"/>
  <c r="I176" i="11" s="1"/>
  <c r="I305" i="11" a="1"/>
  <c r="I305" i="11" s="1"/>
  <c r="I403" i="11" a="1"/>
  <c r="I403" i="11" s="1"/>
  <c r="I9" i="11" a="1"/>
  <c r="I9" i="11" s="1"/>
  <c r="I4" i="11" a="1"/>
  <c r="I4" i="11" s="1"/>
  <c r="I94" i="11" a="1"/>
  <c r="I94" i="11" s="1"/>
  <c r="I266" i="11" a="1"/>
  <c r="I266" i="11" s="1"/>
  <c r="I421" i="11" a="1"/>
  <c r="I421" i="11" s="1"/>
  <c r="I92" i="11" a="1"/>
  <c r="I92" i="11" s="1"/>
  <c r="I11" i="11" a="1"/>
  <c r="I11" i="11" s="1"/>
  <c r="I155" i="11" a="1"/>
  <c r="I155" i="11" s="1"/>
  <c r="I88" i="11" a="1"/>
  <c r="I88" i="11" s="1"/>
  <c r="I487" i="11" a="1"/>
  <c r="I487" i="11" s="1"/>
  <c r="I237" i="11" a="1"/>
  <c r="I237" i="11" s="1"/>
  <c r="I10" i="11" a="1"/>
  <c r="I10" i="11" s="1"/>
  <c r="I506" i="11" a="1"/>
  <c r="I506" i="11" s="1"/>
  <c r="I411" i="11" a="1"/>
  <c r="I411" i="11" s="1"/>
  <c r="I274" i="11" a="1"/>
  <c r="I274" i="11" s="1"/>
  <c r="I208" i="11" a="1"/>
  <c r="I208" i="11" s="1"/>
  <c r="I280" i="11" a="1"/>
  <c r="I280" i="11" s="1"/>
  <c r="I207" i="11" a="1"/>
  <c r="I207" i="11" s="1"/>
  <c r="I3" i="11" a="1"/>
  <c r="I3" i="11" s="1"/>
  <c r="I388" i="11" a="1"/>
  <c r="I388" i="11" s="1"/>
  <c r="I326" i="11" a="1"/>
  <c r="I326" i="11" s="1"/>
  <c r="I168" i="11" a="1"/>
  <c r="I168" i="11" s="1"/>
  <c r="I97" i="11" a="1"/>
  <c r="I97" i="11" s="1"/>
  <c r="I163" i="11" a="1"/>
  <c r="I163" i="11" s="1"/>
  <c r="I190" i="11" a="1"/>
  <c r="I190" i="11" s="1"/>
  <c r="I492" i="11" a="1"/>
  <c r="I492" i="11" s="1"/>
  <c r="I243" i="11" a="1"/>
  <c r="I243" i="11" s="1"/>
  <c r="I348" i="11" a="1"/>
  <c r="I348" i="11" s="1"/>
  <c r="I273" i="11" a="1"/>
  <c r="I273" i="11" s="1"/>
  <c r="I42" i="11" a="1"/>
  <c r="I42" i="11" s="1"/>
  <c r="I249" i="11" a="1"/>
  <c r="I249" i="11" s="1"/>
  <c r="I144" i="11" a="1"/>
  <c r="I144" i="11" s="1"/>
  <c r="I54" i="11" a="1"/>
  <c r="I54" i="11" s="1"/>
  <c r="I455" i="11" a="1"/>
  <c r="I455" i="11" s="1"/>
  <c r="I110" i="11" a="1"/>
  <c r="I110" i="11" s="1"/>
  <c r="I303" i="11" a="1"/>
  <c r="I303" i="11" s="1"/>
  <c r="I202" i="11" a="1"/>
  <c r="I202" i="11" s="1"/>
  <c r="I443" i="11" a="1"/>
  <c r="I443" i="11" s="1"/>
  <c r="I209" i="11" a="1"/>
  <c r="I209" i="11" s="1"/>
  <c r="I307" i="11" a="1"/>
  <c r="I307" i="11" s="1"/>
  <c r="I146" i="11" a="1"/>
  <c r="I146" i="11" s="1"/>
  <c r="I213" i="11" a="1"/>
  <c r="I213" i="11" s="1"/>
  <c r="I489" i="11" a="1"/>
  <c r="I489" i="11" s="1"/>
  <c r="I187" i="11" a="1"/>
  <c r="I187" i="11" s="1"/>
  <c r="I390" i="11" a="1"/>
  <c r="I390" i="11" s="1"/>
  <c r="I81" i="11" a="1"/>
  <c r="I81" i="11" s="1"/>
  <c r="I477" i="11" a="1"/>
  <c r="I477" i="11" s="1"/>
  <c r="I242" i="11" a="1"/>
  <c r="I242" i="11" s="1"/>
  <c r="I263" i="11" a="1"/>
  <c r="I263" i="11" s="1"/>
  <c r="I430" i="11" a="1"/>
  <c r="I430" i="11" s="1"/>
  <c r="I99" i="11" a="1"/>
  <c r="I99" i="11" s="1"/>
  <c r="I378" i="11" a="1"/>
  <c r="I378" i="11" s="1"/>
  <c r="I258" i="11" a="1"/>
  <c r="I258" i="11" s="1"/>
  <c r="I438" i="11" a="1"/>
  <c r="I438" i="11" s="1"/>
  <c r="I288" i="11" a="1"/>
  <c r="I288" i="11" s="1"/>
  <c r="I17" i="11" a="1"/>
  <c r="I17" i="11" s="1"/>
  <c r="I481" i="11" a="1"/>
  <c r="I481" i="11" s="1"/>
  <c r="I327" i="11" a="1"/>
  <c r="I327" i="11" s="1"/>
  <c r="I247" i="11" a="1"/>
  <c r="I247" i="11" s="1"/>
  <c r="I239" i="11" a="1"/>
  <c r="I239" i="11" s="1"/>
  <c r="I324" i="11" a="1"/>
  <c r="I324" i="11" s="1"/>
  <c r="I215" i="11" a="1"/>
  <c r="I215" i="11" s="1"/>
  <c r="I320" i="11" a="1"/>
  <c r="I320" i="11" s="1"/>
  <c r="I132" i="11" a="1"/>
  <c r="I132" i="11" s="1"/>
  <c r="I75" i="11" a="1"/>
  <c r="I75" i="11" s="1"/>
  <c r="I66" i="11" a="1"/>
  <c r="I66" i="11" s="1"/>
  <c r="I340" i="11" a="1"/>
  <c r="I340" i="11" s="1"/>
  <c r="I441" i="11" a="1"/>
  <c r="I441" i="11" s="1"/>
  <c r="I98" i="11" a="1"/>
  <c r="I98" i="11" s="1"/>
  <c r="I231" i="11" a="1"/>
  <c r="I231" i="11" s="1"/>
  <c r="I387" i="11" a="1"/>
  <c r="I387" i="11" s="1"/>
  <c r="I278" i="11" a="1"/>
  <c r="I278" i="11" s="1"/>
  <c r="I234" i="11" a="1"/>
  <c r="I234" i="11" s="1"/>
  <c r="I135" i="11" a="1"/>
  <c r="I135" i="11" s="1"/>
  <c r="I291" i="11" a="1"/>
  <c r="I291" i="11" s="1"/>
  <c r="I408" i="11" a="1"/>
  <c r="I408" i="11" s="1"/>
  <c r="I170" i="11" a="1"/>
  <c r="I170" i="11" s="1"/>
  <c r="I201" i="11" a="1"/>
  <c r="I201" i="11" s="1"/>
  <c r="I25" i="11" a="1"/>
  <c r="I25" i="11" s="1"/>
  <c r="I444" i="11" a="1"/>
  <c r="I444" i="11" s="1"/>
  <c r="I362" i="11" a="1"/>
  <c r="I362" i="11" s="1"/>
  <c r="I169" i="11" a="1"/>
  <c r="I169" i="11" s="1"/>
  <c r="I134" i="11" a="1"/>
  <c r="I134" i="11" s="1"/>
  <c r="I405" i="11" a="1"/>
  <c r="I405" i="11" s="1"/>
  <c r="I244" i="11" a="1"/>
  <c r="I244" i="11" s="1"/>
  <c r="I479" i="11" a="1"/>
  <c r="I479" i="11" s="1"/>
  <c r="I84" i="11" a="1"/>
  <c r="I84" i="11" s="1"/>
  <c r="I246" i="11" a="1"/>
  <c r="I246" i="11" s="1"/>
  <c r="I450" i="11" a="1"/>
  <c r="I450" i="11" s="1"/>
  <c r="I486" i="11" a="1"/>
  <c r="I486" i="11" s="1"/>
  <c r="I18" i="11" a="1"/>
  <c r="I18" i="11" s="1"/>
  <c r="I285" i="11" a="1"/>
  <c r="I285" i="11" s="1"/>
  <c r="I415" i="11" a="1"/>
  <c r="I415" i="11" s="1"/>
  <c r="I224" i="11" a="1"/>
  <c r="I224" i="11" s="1"/>
  <c r="I287" i="11" a="1"/>
  <c r="I287" i="11" s="1"/>
  <c r="I493" i="11" a="1"/>
  <c r="I493" i="11" s="1"/>
  <c r="I175" i="11" a="1"/>
  <c r="I175" i="11" s="1"/>
  <c r="I56" i="11" a="1"/>
  <c r="I56" i="11" s="1"/>
  <c r="I133" i="11" a="1"/>
  <c r="I133" i="11" s="1"/>
  <c r="I410" i="11" a="1"/>
  <c r="I410" i="11" s="1"/>
  <c r="I375" i="11" a="1"/>
  <c r="I375" i="11" s="1"/>
  <c r="I377" i="11" a="1"/>
  <c r="I377" i="11" s="1"/>
  <c r="I117" i="11" a="1"/>
  <c r="I117" i="11" s="1"/>
  <c r="I267" i="11" a="1"/>
  <c r="I267" i="11" s="1"/>
  <c r="I329" i="11" a="1"/>
  <c r="I329" i="11" s="1"/>
  <c r="I505" i="11" a="1"/>
  <c r="I505" i="11" s="1"/>
  <c r="I317" i="11" a="1"/>
  <c r="I317" i="11" s="1"/>
  <c r="I353" i="11" a="1"/>
  <c r="I353" i="11" s="1"/>
  <c r="I141" i="11" a="1"/>
  <c r="I141" i="11" s="1"/>
  <c r="I150" i="11" a="1"/>
  <c r="I150" i="11" s="1"/>
  <c r="I349" i="11" a="1"/>
  <c r="I349" i="11" s="1"/>
  <c r="I50" i="11" a="1"/>
  <c r="I50" i="11" s="1"/>
  <c r="I402" i="11" a="1"/>
  <c r="I402" i="11" s="1"/>
  <c r="I284" i="11" a="1"/>
  <c r="I284" i="11" s="1"/>
  <c r="I124" i="11" a="1"/>
  <c r="I124" i="11" s="1"/>
  <c r="I494" i="11" a="1"/>
  <c r="I494" i="11" s="1"/>
  <c r="I127" i="11" a="1"/>
  <c r="I127" i="11" s="1"/>
  <c r="I359" i="11" a="1"/>
  <c r="I359" i="11" s="1"/>
  <c r="I351" i="11" a="1"/>
  <c r="I351" i="11" s="1"/>
  <c r="I431" i="11" a="1"/>
  <c r="I431" i="11" s="1"/>
  <c r="I143" i="11" a="1"/>
  <c r="I143" i="11" s="1"/>
  <c r="I159" i="11" a="1"/>
  <c r="I159" i="11" s="1"/>
  <c r="I391" i="11" a="1"/>
  <c r="I391" i="11" s="1"/>
  <c r="I424" i="11" a="1"/>
  <c r="I424" i="11" s="1"/>
  <c r="I69" i="11" a="1"/>
  <c r="I69" i="11" s="1"/>
  <c r="I485" i="11" a="1"/>
  <c r="I485" i="11" s="1"/>
  <c r="I276" i="11" a="1"/>
  <c r="I276" i="11" s="1"/>
  <c r="I87" i="11" a="1"/>
  <c r="I87" i="11" s="1"/>
  <c r="I173" i="11" a="1"/>
  <c r="I173" i="11" s="1"/>
  <c r="I65" i="11" a="1"/>
  <c r="I65" i="11" s="1"/>
  <c r="I289" i="11" a="1"/>
  <c r="I289" i="11" s="1"/>
  <c r="I342" i="11" a="1"/>
  <c r="I342" i="11" s="1"/>
  <c r="I371" i="11" a="1"/>
  <c r="I371" i="11" s="1"/>
  <c r="I459" i="11" a="1"/>
  <c r="I459" i="11" s="1"/>
  <c r="I401" i="11" a="1"/>
  <c r="I401" i="11" s="1"/>
  <c r="I282" i="11" a="1"/>
  <c r="I282" i="11" s="1"/>
  <c r="I5" i="11" a="1"/>
  <c r="I5" i="11" s="1"/>
  <c r="I448" i="11" a="1"/>
  <c r="I448" i="11" s="1"/>
  <c r="I112" i="11" a="1"/>
  <c r="I112" i="11" s="1"/>
  <c r="I461" i="11" a="1"/>
  <c r="I461" i="11" s="1"/>
  <c r="I374" i="11" a="1"/>
  <c r="I374" i="11" s="1"/>
  <c r="I129" i="11" a="1"/>
  <c r="I129" i="11" s="1"/>
  <c r="I321" i="11" a="1"/>
  <c r="I321" i="11" s="1"/>
  <c r="I79" i="11" a="1"/>
  <c r="I79" i="11" s="1"/>
  <c r="I449" i="11" a="1"/>
  <c r="I449" i="11" s="1"/>
  <c r="I22" i="11" a="1"/>
  <c r="I22" i="11" s="1"/>
  <c r="I446" i="11" a="1"/>
  <c r="I446" i="11" s="1"/>
  <c r="I177" i="11" a="1"/>
  <c r="I177" i="11" s="1"/>
  <c r="I216" i="11" a="1"/>
  <c r="I216" i="11" s="1"/>
  <c r="I262" i="11" a="1"/>
  <c r="I262" i="11" s="1"/>
  <c r="I206" i="11" a="1"/>
  <c r="I206" i="11" s="1"/>
  <c r="I96" i="11" a="1"/>
  <c r="I96" i="11" s="1"/>
  <c r="I343" i="11" a="1"/>
  <c r="I343" i="11" s="1"/>
  <c r="I419" i="11" a="1"/>
  <c r="I419" i="11" s="1"/>
  <c r="I125" i="11" a="1"/>
  <c r="I125" i="11" s="1"/>
  <c r="I313" i="11" a="1"/>
  <c r="I313" i="11" s="1"/>
  <c r="I196" i="11" a="1"/>
  <c r="I196" i="11" s="1"/>
  <c r="I498" i="11" a="1"/>
  <c r="I498" i="11" s="1"/>
  <c r="I251" i="11" a="1"/>
  <c r="I251" i="11" s="1"/>
  <c r="I105" i="11" a="1"/>
  <c r="I105" i="11" s="1"/>
  <c r="I2" i="11" a="1"/>
  <c r="I2" i="11" s="1"/>
  <c r="I290" i="11" a="1"/>
  <c r="I290" i="11" s="1"/>
  <c r="I182" i="11" a="1"/>
  <c r="I182" i="11" s="1"/>
  <c r="I367" i="11" a="1"/>
  <c r="I367" i="11" s="1"/>
  <c r="I425" i="11" a="1"/>
  <c r="I425" i="11" s="1"/>
  <c r="I199" i="11" a="1"/>
  <c r="I199" i="11" s="1"/>
  <c r="I158" i="11" a="1"/>
  <c r="I158" i="11" s="1"/>
  <c r="I113" i="11" a="1"/>
  <c r="I113" i="11" s="1"/>
  <c r="I495" i="11" a="1"/>
  <c r="I495" i="11" s="1"/>
  <c r="I312" i="11" a="1"/>
  <c r="I312" i="11" s="1"/>
  <c r="I136" i="11" a="1"/>
  <c r="I136" i="11" s="1"/>
  <c r="I174" i="11" a="1"/>
  <c r="I174" i="11" s="1"/>
  <c r="I497" i="11" a="1"/>
  <c r="I497" i="11" s="1"/>
  <c r="I420" i="11" a="1"/>
  <c r="I420" i="11" s="1"/>
  <c r="I398" i="11" a="1"/>
  <c r="I398" i="11" s="1"/>
  <c r="I311" i="11" a="1"/>
  <c r="I311" i="11" s="1"/>
  <c r="I178" i="11" a="1"/>
  <c r="I178" i="11" s="1"/>
  <c r="I139" i="11" a="1"/>
  <c r="I139" i="11" s="1"/>
  <c r="I35" i="11" a="1"/>
  <c r="I35" i="11" s="1"/>
  <c r="I264" i="11" a="1"/>
  <c r="I264" i="11" s="1"/>
  <c r="I345" i="11" a="1"/>
  <c r="I345" i="11" s="1"/>
  <c r="I352" i="11" a="1"/>
  <c r="I352" i="11" s="1"/>
  <c r="I74" i="11" a="1"/>
  <c r="I74" i="11" s="1"/>
  <c r="I19" i="11" a="1"/>
  <c r="I19" i="11" s="1"/>
  <c r="I300" i="11" a="1"/>
  <c r="I300" i="11" s="1"/>
  <c r="I496" i="11" a="1"/>
  <c r="I496" i="11" s="1"/>
  <c r="I385" i="11" a="1"/>
  <c r="I385" i="11" s="1"/>
  <c r="I26" i="11" a="1"/>
  <c r="I26" i="11" s="1"/>
  <c r="I310" i="11" a="1"/>
  <c r="I310" i="11" s="1"/>
  <c r="I268" i="11" a="1"/>
  <c r="I268" i="11" s="1"/>
  <c r="I20" i="11" a="1"/>
  <c r="I20" i="11" s="1"/>
  <c r="I265" i="11" a="1"/>
  <c r="I265" i="11" s="1"/>
  <c r="I29" i="11" a="1"/>
  <c r="I29" i="11" s="1"/>
  <c r="I254" i="11" a="1"/>
  <c r="I254" i="11" s="1"/>
  <c r="I51" i="11" a="1"/>
  <c r="I51" i="11" s="1"/>
  <c r="I235" i="11" a="1"/>
  <c r="I235" i="11" s="1"/>
  <c r="I354" i="11" a="1"/>
  <c r="I354" i="11" s="1"/>
  <c r="I238" i="11" a="1"/>
  <c r="I238" i="11" s="1"/>
  <c r="I236" i="11" a="1"/>
  <c r="I236" i="11" s="1"/>
  <c r="I330" i="11" a="1"/>
  <c r="I330" i="11" s="1"/>
  <c r="I308" i="11" a="1"/>
  <c r="I308" i="11" s="1"/>
  <c r="I78" i="11" a="1"/>
  <c r="I78" i="11" s="1"/>
  <c r="I462" i="11" a="1"/>
  <c r="I462" i="11" s="1"/>
  <c r="I397" i="11" a="1"/>
  <c r="I397" i="11" s="1"/>
  <c r="I193" i="11" a="1"/>
  <c r="I193" i="11" s="1"/>
  <c r="I309" i="11" a="1"/>
  <c r="I309" i="11" s="1"/>
  <c r="I181" i="11" a="1"/>
  <c r="I181" i="11" s="1"/>
  <c r="I256" i="11" a="1"/>
  <c r="I256" i="11" s="1"/>
  <c r="I102" i="11" a="1"/>
  <c r="I102" i="11" s="1"/>
  <c r="I368" i="11" a="1"/>
  <c r="I368" i="11" s="1"/>
  <c r="I47" i="11" a="1"/>
  <c r="I47" i="11" s="1"/>
  <c r="I476" i="11" a="1"/>
  <c r="I476" i="11" s="1"/>
  <c r="I130" i="11" a="1"/>
  <c r="I130" i="11" s="1"/>
  <c r="I189" i="11" a="1"/>
  <c r="I189" i="11" s="1"/>
  <c r="I389" i="11" a="1"/>
  <c r="I389" i="11" s="1"/>
  <c r="I325" i="11" a="1"/>
  <c r="I325" i="11" s="1"/>
  <c r="I409" i="11" a="1"/>
  <c r="I409" i="11" s="1"/>
  <c r="I469" i="11" a="1"/>
  <c r="I469" i="11" s="1"/>
  <c r="I46" i="11" a="1"/>
  <c r="I46" i="11" s="1"/>
  <c r="I319" i="11" a="1"/>
  <c r="I319" i="11" s="1"/>
  <c r="I499" i="11" a="1"/>
  <c r="I499" i="11" s="1"/>
  <c r="I471" i="11" a="1"/>
  <c r="I471" i="11" s="1"/>
  <c r="I39" i="11" a="1"/>
  <c r="I39" i="11" s="1"/>
  <c r="I114" i="11" a="1"/>
  <c r="I114" i="11" s="1"/>
  <c r="I323" i="11" a="1"/>
  <c r="I323" i="11" s="1"/>
  <c r="I183" i="11" a="1"/>
  <c r="I183" i="11" s="1"/>
  <c r="I121" i="11" a="1"/>
  <c r="I121" i="11" s="1"/>
  <c r="I458" i="11" a="1"/>
  <c r="I458" i="11" s="1"/>
  <c r="I142" i="11" a="1"/>
  <c r="I142" i="11" s="1"/>
  <c r="I23" i="11" a="1"/>
  <c r="I23" i="11" s="1"/>
  <c r="I386" i="11" a="1"/>
  <c r="I386" i="11" s="1"/>
  <c r="I245" i="11" a="1"/>
  <c r="I245" i="11" s="1"/>
  <c r="I395" i="11" a="1"/>
  <c r="I395" i="11" s="1"/>
  <c r="I137" i="11" a="1"/>
  <c r="I137" i="11" s="1"/>
  <c r="I271" i="11" a="1"/>
  <c r="I271" i="11" s="1"/>
  <c r="I294" i="11" a="1"/>
  <c r="I294" i="11" s="1"/>
  <c r="I464" i="11" a="1"/>
  <c r="I464" i="11" s="1"/>
  <c r="I335" i="11" a="1"/>
  <c r="I335" i="11" s="1"/>
  <c r="I491" i="11" a="1"/>
  <c r="I491" i="11" s="1"/>
  <c r="I373" i="11" a="1"/>
  <c r="I373" i="11" s="1"/>
  <c r="I322" i="11" a="1"/>
  <c r="I322" i="11" s="1"/>
  <c r="I435" i="11" a="1"/>
  <c r="I435" i="11" s="1"/>
  <c r="I293" i="11" a="1"/>
  <c r="I293" i="11" s="1"/>
  <c r="I222" i="11" a="1"/>
  <c r="I222" i="11" s="1"/>
  <c r="I160" i="11" a="1"/>
  <c r="I160" i="11" s="1"/>
  <c r="I372" i="11" a="1"/>
  <c r="I372" i="11" s="1"/>
  <c r="I218" i="11" a="1"/>
  <c r="I218" i="11" s="1"/>
  <c r="I32" i="11" a="1"/>
  <c r="I32" i="11" s="1"/>
  <c r="I452" i="11" a="1"/>
  <c r="I452" i="11" s="1"/>
  <c r="I270" i="11" a="1"/>
  <c r="I270" i="11" s="1"/>
  <c r="I336" i="11" a="1"/>
  <c r="I336" i="11" s="1"/>
  <c r="I52" i="11" a="1"/>
  <c r="I52" i="11" s="1"/>
  <c r="I248" i="11" a="1"/>
  <c r="I248" i="11" s="1"/>
  <c r="I229" i="11" a="1"/>
  <c r="I229" i="11" s="1"/>
  <c r="I295" i="11" a="1"/>
  <c r="I295" i="11" s="1"/>
  <c r="I301" i="11" a="1"/>
  <c r="I301" i="11" s="1"/>
  <c r="I7" i="11" a="1"/>
  <c r="I7" i="11" s="1"/>
  <c r="I500" i="11" a="1"/>
  <c r="I500" i="11" s="1"/>
  <c r="I210" i="11" a="1"/>
  <c r="I210" i="11" s="1"/>
  <c r="I145" i="11" a="1"/>
  <c r="I145" i="11" s="1"/>
  <c r="I437" i="11" a="1"/>
  <c r="I437" i="11" s="1"/>
  <c r="I77" i="11" a="1"/>
  <c r="I77" i="11" s="1"/>
  <c r="I255" i="11" a="1"/>
  <c r="I255" i="11" s="1"/>
  <c r="I380" i="11" a="1"/>
  <c r="I380" i="11" s="1"/>
  <c r="I328" i="11" a="1"/>
  <c r="I328" i="11" s="1"/>
  <c r="I36" i="11" a="1"/>
  <c r="I36" i="11" s="1"/>
  <c r="I103" i="11" a="1"/>
  <c r="I103" i="11" s="1"/>
  <c r="I460" i="11" a="1"/>
  <c r="I460" i="11" s="1"/>
  <c r="I350" i="11" a="1"/>
  <c r="I350" i="11" s="1"/>
  <c r="I365" i="11" a="1"/>
  <c r="I365" i="11" s="1"/>
  <c r="I445" i="11" a="1"/>
  <c r="I445" i="11" s="1"/>
  <c r="I171" i="11" a="1"/>
  <c r="I171" i="11" s="1"/>
  <c r="I439" i="11" a="1"/>
  <c r="I439" i="11" s="1"/>
  <c r="I360" i="11" a="1"/>
  <c r="I360" i="11" s="1"/>
  <c r="I366" i="11" a="1"/>
  <c r="I366" i="11" s="1"/>
  <c r="I108" i="11" a="1"/>
  <c r="I108" i="11" s="1"/>
  <c r="I123" i="11" a="1"/>
  <c r="I123" i="11" s="1"/>
  <c r="I453" i="11" a="1"/>
  <c r="I453" i="11" s="1"/>
  <c r="I15" i="11" a="1"/>
  <c r="I15" i="11" s="1"/>
  <c r="I227" i="11" a="1"/>
  <c r="I227" i="11" s="1"/>
  <c r="I111" i="11" a="1"/>
  <c r="I111" i="11" s="1"/>
  <c r="I58" i="11" a="1"/>
  <c r="I58" i="11" s="1"/>
  <c r="I186" i="11" a="1"/>
  <c r="I186" i="11" s="1"/>
  <c r="I63" i="11" a="1"/>
  <c r="I63" i="11" s="1"/>
  <c r="I166" i="11" a="1"/>
  <c r="I166" i="11" s="1"/>
  <c r="I253" i="11" a="1"/>
  <c r="I253" i="11" s="1"/>
  <c r="I384" i="11" a="1"/>
  <c r="I384" i="11" s="1"/>
  <c r="I412" i="11" a="1"/>
  <c r="I412" i="11" s="1"/>
  <c r="I257" i="11" a="1"/>
  <c r="I257" i="11" s="1"/>
  <c r="I219" i="11" a="1"/>
  <c r="I219" i="11" s="1"/>
  <c r="I109" i="11" a="1"/>
  <c r="I109" i="11" s="1"/>
  <c r="I8" i="11" a="1"/>
  <c r="I8" i="11" s="1"/>
  <c r="I44" i="11" a="1"/>
  <c r="I44" i="11" s="1"/>
  <c r="I341" i="11" a="1"/>
  <c r="I341" i="11" s="1"/>
  <c r="I334" i="11" a="1"/>
  <c r="I334" i="11" s="1"/>
  <c r="I318" i="11" a="1"/>
  <c r="I318" i="11" s="1"/>
  <c r="I223" i="11" a="1"/>
  <c r="I223" i="11" s="1"/>
  <c r="I400" i="11" a="1"/>
  <c r="I400" i="11" s="1"/>
  <c r="I470" i="11" a="1"/>
  <c r="I470" i="11" s="1"/>
  <c r="I197" i="11" a="1"/>
  <c r="I197" i="11" s="1"/>
  <c r="I21" i="11" a="1"/>
  <c r="I21" i="11" s="1"/>
  <c r="I49" i="11" a="1"/>
  <c r="I49" i="11" s="1"/>
  <c r="I221" i="11" a="1"/>
  <c r="I221" i="11" s="1"/>
  <c r="I363" i="11" a="1"/>
  <c r="I363" i="11" s="1"/>
  <c r="I478" i="11" a="1"/>
  <c r="I478" i="11" s="1"/>
  <c r="I225" i="11" a="1"/>
  <c r="I225" i="11" s="1"/>
  <c r="I153" i="11" a="1"/>
  <c r="I153" i="11" s="1"/>
  <c r="I304" i="11" a="1"/>
  <c r="I304" i="11" s="1"/>
  <c r="I407" i="11" a="1"/>
  <c r="I407" i="11" s="1"/>
  <c r="I200" i="11" a="1"/>
  <c r="I200" i="11" s="1"/>
  <c r="I43" i="11" a="1"/>
  <c r="I43" i="11" s="1"/>
  <c r="I122" i="11" a="1"/>
  <c r="I122" i="11" s="1"/>
  <c r="I434" i="11" a="1"/>
  <c r="I434" i="11" s="1"/>
  <c r="I220" i="11" a="1"/>
  <c r="I220" i="11" s="1"/>
  <c r="I482" i="11" a="1"/>
  <c r="I482" i="11" s="1"/>
  <c r="I503" i="11" a="1"/>
  <c r="I503" i="11" s="1"/>
  <c r="I296" i="11" a="1"/>
  <c r="I296" i="11" s="1"/>
  <c r="I355" i="11" a="1"/>
  <c r="I355" i="11" s="1"/>
  <c r="I473" i="11" a="1"/>
  <c r="I473" i="11" s="1"/>
  <c r="I396" i="11" a="1"/>
  <c r="I396" i="11" s="1"/>
  <c r="I192" i="11" a="1"/>
  <c r="I192" i="11" s="1"/>
  <c r="I333" i="11" a="1"/>
  <c r="I333" i="11" s="1"/>
  <c r="I100" i="11" a="1"/>
  <c r="I100" i="11" s="1"/>
  <c r="I119" i="11" a="1"/>
  <c r="I119" i="11" s="1"/>
  <c r="I463" i="11" a="1"/>
  <c r="I463" i="11" s="1"/>
  <c r="I195" i="11" a="1"/>
  <c r="I195" i="11" s="1"/>
  <c r="I269" i="11" a="1"/>
  <c r="I269" i="11" s="1"/>
  <c r="I164" i="11" a="1"/>
  <c r="I164" i="11" s="1"/>
  <c r="I275" i="11" a="1"/>
  <c r="I275" i="11" s="1"/>
  <c r="I370" i="11" a="1"/>
  <c r="I370" i="11" s="1"/>
  <c r="I101" i="11" a="1"/>
  <c r="I101" i="11" s="1"/>
  <c r="I64" i="11" a="1"/>
  <c r="I64" i="11" s="1"/>
  <c r="I394" i="11" a="1"/>
  <c r="I394" i="11" s="1"/>
  <c r="I358" i="11" a="1"/>
  <c r="I358" i="11" s="1"/>
  <c r="I70" i="11" a="1"/>
  <c r="I70" i="11" s="1"/>
  <c r="I379" i="11" a="1"/>
  <c r="I379" i="11" s="1"/>
  <c r="I466" i="11" a="1"/>
  <c r="I466" i="11" s="1"/>
  <c r="I91" i="11" a="1"/>
  <c r="I91" i="11" s="1"/>
  <c r="I232" i="11" a="1"/>
  <c r="I232" i="11" s="1"/>
  <c r="I279" i="11" a="1"/>
  <c r="I279" i="11" s="1"/>
  <c r="I299" i="11" a="1"/>
  <c r="I299" i="11" s="1"/>
  <c r="I211" i="11" a="1"/>
  <c r="I211" i="11" s="1"/>
  <c r="I436" i="11" a="1"/>
  <c r="I436" i="11" s="1"/>
  <c r="I259" i="11" a="1"/>
  <c r="I259" i="11" s="1"/>
  <c r="I272" i="11" a="1"/>
  <c r="I272" i="11" s="1"/>
  <c r="I472" i="11" a="1"/>
  <c r="I472" i="11" s="1"/>
  <c r="I339" i="11" a="1"/>
  <c r="I339" i="11" s="1"/>
  <c r="I27" i="11" a="1"/>
  <c r="I27" i="11" s="1"/>
  <c r="I85" i="11" a="1"/>
  <c r="I85" i="11" s="1"/>
  <c r="I73" i="11" a="1"/>
  <c r="I73" i="11" s="1"/>
  <c r="I426" i="11" a="1"/>
  <c r="I426" i="11" s="1"/>
  <c r="I331" i="11" a="1"/>
  <c r="I331" i="11" s="1"/>
  <c r="I40" i="11" a="1"/>
  <c r="I40" i="11" s="1"/>
  <c r="I468" i="11" a="1"/>
  <c r="I468" i="11" s="1"/>
  <c r="I504" i="11" a="1"/>
  <c r="I504" i="11" s="1"/>
  <c r="I28" i="11" a="1"/>
  <c r="I28" i="11" s="1"/>
  <c r="I429" i="11" a="1"/>
  <c r="I429" i="11" s="1"/>
  <c r="I120" i="11" a="1"/>
  <c r="I120" i="11" s="1"/>
  <c r="I456" i="11" a="1"/>
  <c r="I456" i="11" s="1"/>
  <c r="I106" i="11" a="1"/>
  <c r="I106" i="11" s="1"/>
  <c r="I298" i="11" a="1"/>
  <c r="I298" i="11" s="1"/>
  <c r="I399" i="11" a="1"/>
  <c r="I399" i="11" s="1"/>
  <c r="I191" i="11" a="1"/>
  <c r="I191" i="11" s="1"/>
  <c r="I107" i="11" a="1"/>
  <c r="I107" i="11" s="1"/>
  <c r="H151" i="11" a="1"/>
  <c r="H151" i="11" s="1"/>
  <c r="H165" i="11" a="1"/>
  <c r="H165" i="11" s="1"/>
  <c r="H252" i="11" a="1"/>
  <c r="H252" i="11" s="1"/>
  <c r="H338" i="11" a="1"/>
  <c r="H338" i="11" s="1"/>
  <c r="H306" i="11" a="1"/>
  <c r="H306" i="11" s="1"/>
  <c r="H86" i="11" a="1"/>
  <c r="H86" i="11" s="1"/>
  <c r="H240" i="11" a="1"/>
  <c r="H240" i="11" s="1"/>
  <c r="H55" i="11" a="1"/>
  <c r="H55" i="11" s="1"/>
  <c r="H260" i="11" a="1"/>
  <c r="H260" i="11" s="1"/>
  <c r="H230" i="11" a="1"/>
  <c r="H230" i="11" s="1"/>
  <c r="H423" i="11" a="1"/>
  <c r="H423" i="11" s="1"/>
  <c r="H428" i="11" a="1"/>
  <c r="H428" i="11" s="1"/>
  <c r="H126" i="11" a="1"/>
  <c r="H126" i="11" s="1"/>
  <c r="H501" i="11" a="1"/>
  <c r="H501" i="11" s="1"/>
  <c r="H356" i="11" a="1"/>
  <c r="H356" i="11" s="1"/>
  <c r="H454" i="11" a="1"/>
  <c r="H454" i="11" s="1"/>
  <c r="H502" i="11" a="1"/>
  <c r="H502" i="11" s="1"/>
  <c r="H128" i="11" a="1"/>
  <c r="H128" i="11" s="1"/>
  <c r="H57" i="11" a="1"/>
  <c r="H57" i="11" s="1"/>
  <c r="H116" i="11" a="1"/>
  <c r="H116" i="11" s="1"/>
  <c r="H361" i="11" a="1"/>
  <c r="H361" i="11" s="1"/>
  <c r="H89" i="11" a="1"/>
  <c r="H89" i="11" s="1"/>
  <c r="H205" i="11" a="1"/>
  <c r="H205" i="11" s="1"/>
  <c r="H346" i="11" a="1"/>
  <c r="H346" i="11" s="1"/>
  <c r="H241" i="11" a="1"/>
  <c r="H241" i="11" s="1"/>
  <c r="H60" i="11" a="1"/>
  <c r="H60" i="11" s="1"/>
  <c r="H261" i="11" a="1"/>
  <c r="H261" i="11" s="1"/>
  <c r="H80" i="11" a="1"/>
  <c r="H80" i="11" s="1"/>
  <c r="H13" i="11" a="1"/>
  <c r="H13" i="11" s="1"/>
  <c r="H413" i="11" a="1"/>
  <c r="H413" i="11" s="1"/>
  <c r="H316" i="11" a="1"/>
  <c r="H316" i="11" s="1"/>
  <c r="H37" i="11" a="1"/>
  <c r="H37" i="11" s="1"/>
  <c r="H184" i="11" a="1"/>
  <c r="H184" i="11" s="1"/>
  <c r="H83" i="11" a="1"/>
  <c r="H83" i="11" s="1"/>
  <c r="H6" i="11" a="1"/>
  <c r="H6" i="11" s="1"/>
  <c r="H147" i="11" a="1"/>
  <c r="H147" i="11" s="1"/>
  <c r="H68" i="11" a="1"/>
  <c r="H68" i="11" s="1"/>
  <c r="H90" i="11" a="1"/>
  <c r="H90" i="11" s="1"/>
  <c r="H162" i="11" a="1"/>
  <c r="H162" i="11" s="1"/>
  <c r="H433" i="11" a="1"/>
  <c r="H433" i="11" s="1"/>
  <c r="H30" i="11" a="1"/>
  <c r="H30" i="11" s="1"/>
  <c r="H62" i="11" a="1"/>
  <c r="H62" i="11" s="1"/>
  <c r="H369" i="11" a="1"/>
  <c r="H369" i="11" s="1"/>
  <c r="H418" i="11" a="1"/>
  <c r="H418" i="11" s="1"/>
  <c r="H281" i="11" a="1"/>
  <c r="H281" i="11" s="1"/>
  <c r="H154" i="11" a="1"/>
  <c r="H154" i="11" s="1"/>
  <c r="H95" i="11" a="1"/>
  <c r="H95" i="11" s="1"/>
  <c r="H93" i="11" a="1"/>
  <c r="H93" i="11" s="1"/>
  <c r="H228" i="11" a="1"/>
  <c r="H228" i="11" s="1"/>
  <c r="H467" i="11" a="1"/>
  <c r="H467" i="11" s="1"/>
  <c r="H376" i="11" a="1"/>
  <c r="H376" i="11" s="1"/>
  <c r="H250" i="11" a="1"/>
  <c r="H250" i="11" s="1"/>
  <c r="H217" i="11" a="1"/>
  <c r="H217" i="11" s="1"/>
  <c r="H417" i="11" a="1"/>
  <c r="H417" i="11" s="1"/>
  <c r="H12" i="11" a="1"/>
  <c r="H12" i="11" s="1"/>
  <c r="H167" i="11" a="1"/>
  <c r="H167" i="11" s="1"/>
  <c r="H447" i="11" a="1"/>
  <c r="H447" i="11" s="1"/>
  <c r="H483" i="11" a="1"/>
  <c r="H483" i="11" s="1"/>
  <c r="H233" i="11" a="1"/>
  <c r="H233" i="11" s="1"/>
  <c r="H185" i="11" a="1"/>
  <c r="H185" i="11" s="1"/>
  <c r="H61" i="11" a="1"/>
  <c r="H61" i="11" s="1"/>
  <c r="H172" i="11" a="1"/>
  <c r="H172" i="11" s="1"/>
  <c r="H490" i="11" a="1"/>
  <c r="H490" i="11" s="1"/>
  <c r="H381" i="11" a="1"/>
  <c r="H381" i="11" s="1"/>
  <c r="H33" i="11" a="1"/>
  <c r="H33" i="11" s="1"/>
  <c r="H198" i="11" a="1"/>
  <c r="H198" i="11" s="1"/>
  <c r="H457" i="11" a="1"/>
  <c r="H457" i="11" s="1"/>
  <c r="H72" i="11" a="1"/>
  <c r="H72" i="11" s="1"/>
  <c r="H82" i="11" a="1"/>
  <c r="H82" i="11" s="1"/>
  <c r="H71" i="11" a="1"/>
  <c r="H71" i="11" s="1"/>
  <c r="H138" i="11" a="1"/>
  <c r="H138" i="11" s="1"/>
  <c r="H204" i="11" a="1"/>
  <c r="H204" i="11" s="1"/>
  <c r="H156" i="11" a="1"/>
  <c r="H156" i="11" s="1"/>
  <c r="H115" i="11" a="1"/>
  <c r="H115" i="11" s="1"/>
  <c r="H347" i="11" a="1"/>
  <c r="H347" i="11" s="1"/>
  <c r="H16" i="11" a="1"/>
  <c r="H16" i="11" s="1"/>
  <c r="H451" i="11" a="1"/>
  <c r="H451" i="11" s="1"/>
  <c r="H404" i="11" a="1"/>
  <c r="H404" i="11" s="1"/>
  <c r="H292" i="11" a="1"/>
  <c r="H292" i="11" s="1"/>
  <c r="H406" i="11" a="1"/>
  <c r="H406" i="11" s="1"/>
  <c r="H179" i="11" a="1"/>
  <c r="H179" i="11" s="1"/>
  <c r="H226" i="11" a="1"/>
  <c r="H226" i="11" s="1"/>
  <c r="H474" i="11" a="1"/>
  <c r="H474" i="11" s="1"/>
  <c r="H414" i="11" a="1"/>
  <c r="H414" i="11" s="1"/>
  <c r="H31" i="11" a="1"/>
  <c r="H31" i="11" s="1"/>
  <c r="H422" i="11" a="1"/>
  <c r="H422" i="11" s="1"/>
  <c r="H484" i="11" a="1"/>
  <c r="H484" i="11" s="1"/>
  <c r="H203" i="11" a="1"/>
  <c r="H203" i="11" s="1"/>
  <c r="H382" i="11" a="1"/>
  <c r="H382" i="11" s="1"/>
  <c r="H480" i="11" a="1"/>
  <c r="H480" i="11" s="1"/>
  <c r="H315" i="11" a="1"/>
  <c r="H315" i="11" s="1"/>
  <c r="H302" i="11" a="1"/>
  <c r="H302" i="11" s="1"/>
  <c r="H118" i="11" a="1"/>
  <c r="H118" i="11" s="1"/>
  <c r="H314" i="11" a="1"/>
  <c r="H314" i="11" s="1"/>
  <c r="H38" i="11" a="1"/>
  <c r="H38" i="11" s="1"/>
  <c r="H392" i="11" a="1"/>
  <c r="H392" i="11" s="1"/>
  <c r="H131" i="11" a="1"/>
  <c r="H131" i="11" s="1"/>
  <c r="H194" i="11" a="1"/>
  <c r="H194" i="11" s="1"/>
  <c r="H393" i="11" a="1"/>
  <c r="H393" i="11" s="1"/>
  <c r="H48" i="11" a="1"/>
  <c r="H48" i="11" s="1"/>
  <c r="H34" i="11" a="1"/>
  <c r="H34" i="11" s="1"/>
  <c r="H337" i="11" a="1"/>
  <c r="H337" i="11" s="1"/>
  <c r="H286" i="11" a="1"/>
  <c r="H286" i="11" s="1"/>
  <c r="H188" i="11" a="1"/>
  <c r="H188" i="11" s="1"/>
  <c r="H475" i="11" a="1"/>
  <c r="H475" i="11" s="1"/>
  <c r="H161" i="11" a="1"/>
  <c r="H161" i="11" s="1"/>
  <c r="H149" i="11" a="1"/>
  <c r="H149" i="11" s="1"/>
  <c r="H157" i="11" a="1"/>
  <c r="H157" i="11" s="1"/>
  <c r="H140" i="11" a="1"/>
  <c r="H140" i="11" s="1"/>
  <c r="H277" i="11" a="1"/>
  <c r="H277" i="11" s="1"/>
  <c r="H148" i="11" a="1"/>
  <c r="H148" i="11" s="1"/>
  <c r="H357" i="11" a="1"/>
  <c r="H357" i="11" s="1"/>
  <c r="H76" i="11" a="1"/>
  <c r="H76" i="11" s="1"/>
  <c r="H427" i="11" a="1"/>
  <c r="H427" i="11" s="1"/>
  <c r="H45" i="11" a="1"/>
  <c r="H45" i="11" s="1"/>
  <c r="H67" i="11" a="1"/>
  <c r="H67" i="11" s="1"/>
  <c r="H41" i="11" a="1"/>
  <c r="H41" i="11" s="1"/>
  <c r="H212" i="11" a="1"/>
  <c r="H212" i="11" s="1"/>
  <c r="H332" i="11" a="1"/>
  <c r="H332" i="11" s="1"/>
  <c r="H59" i="11" a="1"/>
  <c r="H59" i="11" s="1"/>
  <c r="H104" i="11" a="1"/>
  <c r="H104" i="11" s="1"/>
  <c r="H442" i="11" a="1"/>
  <c r="H442" i="11" s="1"/>
  <c r="H344" i="11" a="1"/>
  <c r="H344" i="11" s="1"/>
  <c r="H152" i="11" a="1"/>
  <c r="H152" i="11" s="1"/>
  <c r="H24" i="11" a="1"/>
  <c r="H24" i="11" s="1"/>
  <c r="H297" i="11" a="1"/>
  <c r="H297" i="11" s="1"/>
  <c r="H440" i="11" a="1"/>
  <c r="H440" i="11" s="1"/>
  <c r="H432" i="11" a="1"/>
  <c r="H432" i="11" s="1"/>
  <c r="H180" i="11" a="1"/>
  <c r="H180" i="11" s="1"/>
  <c r="H364" i="11" a="1"/>
  <c r="H364" i="11" s="1"/>
  <c r="H14" i="11" a="1"/>
  <c r="H14" i="11" s="1"/>
  <c r="H214" i="11" a="1"/>
  <c r="H214" i="11" s="1"/>
  <c r="H488" i="11" a="1"/>
  <c r="H488" i="11" s="1"/>
  <c r="H465" i="11" a="1"/>
  <c r="H465" i="11" s="1"/>
  <c r="H416" i="11" a="1"/>
  <c r="H416" i="11" s="1"/>
  <c r="H53" i="11" a="1"/>
  <c r="H53" i="11" s="1"/>
  <c r="H383" i="11" a="1"/>
  <c r="H383" i="11" s="1"/>
  <c r="H283" i="11" a="1"/>
  <c r="H283" i="11" s="1"/>
  <c r="H176" i="11" a="1"/>
  <c r="H176" i="11" s="1"/>
  <c r="H305" i="11" a="1"/>
  <c r="H305" i="11" s="1"/>
  <c r="H403" i="11" a="1"/>
  <c r="H403" i="11" s="1"/>
  <c r="H9" i="11" a="1"/>
  <c r="H9" i="11" s="1"/>
  <c r="H4" i="11" a="1"/>
  <c r="H4" i="11" s="1"/>
  <c r="H94" i="11" a="1"/>
  <c r="H94" i="11" s="1"/>
  <c r="H266" i="11" a="1"/>
  <c r="H266" i="11" s="1"/>
  <c r="H421" i="11" a="1"/>
  <c r="H421" i="11" s="1"/>
  <c r="H92" i="11" a="1"/>
  <c r="H92" i="11" s="1"/>
  <c r="H11" i="11" a="1"/>
  <c r="H11" i="11" s="1"/>
  <c r="H155" i="11" a="1"/>
  <c r="H155" i="11" s="1"/>
  <c r="H88" i="11" a="1"/>
  <c r="H88" i="11" s="1"/>
  <c r="H487" i="11" a="1"/>
  <c r="H487" i="11" s="1"/>
  <c r="H237" i="11" a="1"/>
  <c r="H237" i="11" s="1"/>
  <c r="H10" i="11" a="1"/>
  <c r="H10" i="11" s="1"/>
  <c r="H506" i="11" a="1"/>
  <c r="H506" i="11" s="1"/>
  <c r="H411" i="11" a="1"/>
  <c r="H411" i="11" s="1"/>
  <c r="H274" i="11" a="1"/>
  <c r="H274" i="11" s="1"/>
  <c r="H208" i="11" a="1"/>
  <c r="H208" i="11" s="1"/>
  <c r="H280" i="11" a="1"/>
  <c r="H280" i="11" s="1"/>
  <c r="H207" i="11" a="1"/>
  <c r="H207" i="11" s="1"/>
  <c r="H3" i="11" a="1"/>
  <c r="H3" i="11" s="1"/>
  <c r="H388" i="11" a="1"/>
  <c r="H388" i="11" s="1"/>
  <c r="H326" i="11" a="1"/>
  <c r="H326" i="11" s="1"/>
  <c r="H168" i="11" a="1"/>
  <c r="H168" i="11" s="1"/>
  <c r="H97" i="11" a="1"/>
  <c r="H97" i="11" s="1"/>
  <c r="H163" i="11" a="1"/>
  <c r="H163" i="11" s="1"/>
  <c r="H190" i="11" a="1"/>
  <c r="H190" i="11" s="1"/>
  <c r="H492" i="11" a="1"/>
  <c r="H492" i="11" s="1"/>
  <c r="H243" i="11" a="1"/>
  <c r="H243" i="11" s="1"/>
  <c r="H348" i="11" a="1"/>
  <c r="H348" i="11" s="1"/>
  <c r="H273" i="11" a="1"/>
  <c r="H273" i="11" s="1"/>
  <c r="H42" i="11" a="1"/>
  <c r="H42" i="11" s="1"/>
  <c r="H249" i="11" a="1"/>
  <c r="H249" i="11" s="1"/>
  <c r="H144" i="11" a="1"/>
  <c r="H144" i="11" s="1"/>
  <c r="H54" i="11" a="1"/>
  <c r="H54" i="11" s="1"/>
  <c r="H455" i="11" a="1"/>
  <c r="H455" i="11" s="1"/>
  <c r="H110" i="11" a="1"/>
  <c r="H110" i="11" s="1"/>
  <c r="H303" i="11" a="1"/>
  <c r="H303" i="11" s="1"/>
  <c r="H202" i="11" a="1"/>
  <c r="H202" i="11" s="1"/>
  <c r="H443" i="11" a="1"/>
  <c r="H443" i="11" s="1"/>
  <c r="H209" i="11" a="1"/>
  <c r="H209" i="11" s="1"/>
  <c r="H307" i="11" a="1"/>
  <c r="H307" i="11" s="1"/>
  <c r="H146" i="11" a="1"/>
  <c r="H146" i="11" s="1"/>
  <c r="H213" i="11" a="1"/>
  <c r="H213" i="11" s="1"/>
  <c r="H489" i="11" a="1"/>
  <c r="H489" i="11" s="1"/>
  <c r="H187" i="11" a="1"/>
  <c r="H187" i="11" s="1"/>
  <c r="H390" i="11" a="1"/>
  <c r="H390" i="11" s="1"/>
  <c r="H81" i="11" a="1"/>
  <c r="H81" i="11" s="1"/>
  <c r="H477" i="11" a="1"/>
  <c r="H477" i="11" s="1"/>
  <c r="H242" i="11" a="1"/>
  <c r="H242" i="11" s="1"/>
  <c r="H263" i="11" a="1"/>
  <c r="H263" i="11" s="1"/>
  <c r="H430" i="11" a="1"/>
  <c r="H430" i="11" s="1"/>
  <c r="H99" i="11" a="1"/>
  <c r="H99" i="11" s="1"/>
  <c r="H378" i="11" a="1"/>
  <c r="H378" i="11" s="1"/>
  <c r="H258" i="11" a="1"/>
  <c r="H258" i="11" s="1"/>
  <c r="H438" i="11" a="1"/>
  <c r="H438" i="11" s="1"/>
  <c r="H288" i="11" a="1"/>
  <c r="H288" i="11" s="1"/>
  <c r="H17" i="11" a="1"/>
  <c r="H17" i="11" s="1"/>
  <c r="H481" i="11" a="1"/>
  <c r="H481" i="11" s="1"/>
  <c r="H327" i="11" a="1"/>
  <c r="H327" i="11" s="1"/>
  <c r="H247" i="11" a="1"/>
  <c r="H247" i="11" s="1"/>
  <c r="H239" i="11" a="1"/>
  <c r="H239" i="11" s="1"/>
  <c r="H324" i="11" a="1"/>
  <c r="H324" i="11" s="1"/>
  <c r="H215" i="11" a="1"/>
  <c r="H215" i="11" s="1"/>
  <c r="H320" i="11" a="1"/>
  <c r="H320" i="11" s="1"/>
  <c r="H132" i="11" a="1"/>
  <c r="H132" i="11" s="1"/>
  <c r="H75" i="11" a="1"/>
  <c r="H75" i="11" s="1"/>
  <c r="H66" i="11" a="1"/>
  <c r="H66" i="11" s="1"/>
  <c r="H340" i="11" a="1"/>
  <c r="H340" i="11" s="1"/>
  <c r="H441" i="11" a="1"/>
  <c r="H441" i="11" s="1"/>
  <c r="H98" i="11" a="1"/>
  <c r="H98" i="11" s="1"/>
  <c r="H231" i="11" a="1"/>
  <c r="H231" i="11" s="1"/>
  <c r="H387" i="11" a="1"/>
  <c r="H387" i="11" s="1"/>
  <c r="H278" i="11" a="1"/>
  <c r="H278" i="11" s="1"/>
  <c r="H234" i="11" a="1"/>
  <c r="H234" i="11" s="1"/>
  <c r="H135" i="11" a="1"/>
  <c r="H135" i="11" s="1"/>
  <c r="H291" i="11" a="1"/>
  <c r="H291" i="11" s="1"/>
  <c r="H408" i="11" a="1"/>
  <c r="H408" i="11" s="1"/>
  <c r="H170" i="11" a="1"/>
  <c r="H170" i="11" s="1"/>
  <c r="H201" i="11" a="1"/>
  <c r="H201" i="11" s="1"/>
  <c r="H25" i="11" a="1"/>
  <c r="H25" i="11" s="1"/>
  <c r="H444" i="11" a="1"/>
  <c r="H444" i="11" s="1"/>
  <c r="H362" i="11" a="1"/>
  <c r="H362" i="11" s="1"/>
  <c r="H169" i="11" a="1"/>
  <c r="H169" i="11" s="1"/>
  <c r="H134" i="11" a="1"/>
  <c r="H134" i="11" s="1"/>
  <c r="H405" i="11" a="1"/>
  <c r="H405" i="11" s="1"/>
  <c r="H244" i="11" a="1"/>
  <c r="H244" i="11" s="1"/>
  <c r="H479" i="11" a="1"/>
  <c r="H479" i="11" s="1"/>
  <c r="H84" i="11" a="1"/>
  <c r="H84" i="11" s="1"/>
  <c r="H246" i="11" a="1"/>
  <c r="H246" i="11" s="1"/>
  <c r="H450" i="11" a="1"/>
  <c r="H450" i="11" s="1"/>
  <c r="H486" i="11" a="1"/>
  <c r="H486" i="11" s="1"/>
  <c r="H18" i="11" a="1"/>
  <c r="H18" i="11" s="1"/>
  <c r="H285" i="11" a="1"/>
  <c r="H285" i="11" s="1"/>
  <c r="H415" i="11" a="1"/>
  <c r="H415" i="11" s="1"/>
  <c r="H224" i="11" a="1"/>
  <c r="H224" i="11" s="1"/>
  <c r="H287" i="11" a="1"/>
  <c r="H287" i="11" s="1"/>
  <c r="H493" i="11" a="1"/>
  <c r="H493" i="11" s="1"/>
  <c r="H175" i="11" a="1"/>
  <c r="H175" i="11" s="1"/>
  <c r="H56" i="11" a="1"/>
  <c r="H56" i="11" s="1"/>
  <c r="H133" i="11" a="1"/>
  <c r="H133" i="11" s="1"/>
  <c r="H410" i="11" a="1"/>
  <c r="H410" i="11" s="1"/>
  <c r="H375" i="11" a="1"/>
  <c r="H375" i="11" s="1"/>
  <c r="H377" i="11" a="1"/>
  <c r="H377" i="11" s="1"/>
  <c r="H117" i="11" a="1"/>
  <c r="H117" i="11" s="1"/>
  <c r="H267" i="11" a="1"/>
  <c r="H267" i="11" s="1"/>
  <c r="H329" i="11" a="1"/>
  <c r="H329" i="11" s="1"/>
  <c r="H505" i="11" a="1"/>
  <c r="H505" i="11" s="1"/>
  <c r="H317" i="11" a="1"/>
  <c r="H317" i="11" s="1"/>
  <c r="H353" i="11" a="1"/>
  <c r="H353" i="11" s="1"/>
  <c r="H141" i="11" a="1"/>
  <c r="H141" i="11" s="1"/>
  <c r="H150" i="11" a="1"/>
  <c r="H150" i="11" s="1"/>
  <c r="H349" i="11" a="1"/>
  <c r="H349" i="11" s="1"/>
  <c r="H50" i="11" a="1"/>
  <c r="H50" i="11" s="1"/>
  <c r="H402" i="11" a="1"/>
  <c r="H402" i="11" s="1"/>
  <c r="H284" i="11" a="1"/>
  <c r="H284" i="11" s="1"/>
  <c r="H124" i="11" a="1"/>
  <c r="H124" i="11" s="1"/>
  <c r="H494" i="11" a="1"/>
  <c r="H494" i="11" s="1"/>
  <c r="H127" i="11" a="1"/>
  <c r="H127" i="11" s="1"/>
  <c r="H359" i="11" a="1"/>
  <c r="H359" i="11" s="1"/>
  <c r="H351" i="11" a="1"/>
  <c r="H351" i="11" s="1"/>
  <c r="H431" i="11" a="1"/>
  <c r="H431" i="11" s="1"/>
  <c r="H143" i="11" a="1"/>
  <c r="H143" i="11" s="1"/>
  <c r="H159" i="11" a="1"/>
  <c r="H159" i="11" s="1"/>
  <c r="H391" i="11" a="1"/>
  <c r="H391" i="11" s="1"/>
  <c r="H424" i="11" a="1"/>
  <c r="H424" i="11" s="1"/>
  <c r="H69" i="11" a="1"/>
  <c r="H69" i="11" s="1"/>
  <c r="H485" i="11" a="1"/>
  <c r="H485" i="11" s="1"/>
  <c r="H276" i="11" a="1"/>
  <c r="H276" i="11" s="1"/>
  <c r="H87" i="11" a="1"/>
  <c r="H87" i="11" s="1"/>
  <c r="H173" i="11" a="1"/>
  <c r="H173" i="11" s="1"/>
  <c r="H65" i="11" a="1"/>
  <c r="H65" i="11" s="1"/>
  <c r="H289" i="11" a="1"/>
  <c r="H289" i="11" s="1"/>
  <c r="H342" i="11" a="1"/>
  <c r="H342" i="11" s="1"/>
  <c r="H371" i="11" a="1"/>
  <c r="H371" i="11" s="1"/>
  <c r="H459" i="11" a="1"/>
  <c r="H459" i="11" s="1"/>
  <c r="H401" i="11" a="1"/>
  <c r="H401" i="11" s="1"/>
  <c r="H282" i="11" a="1"/>
  <c r="H282" i="11" s="1"/>
  <c r="H5" i="11" a="1"/>
  <c r="H5" i="11" s="1"/>
  <c r="H448" i="11" a="1"/>
  <c r="H448" i="11" s="1"/>
  <c r="H112" i="11" a="1"/>
  <c r="H112" i="11" s="1"/>
  <c r="H461" i="11" a="1"/>
  <c r="H461" i="11" s="1"/>
  <c r="H374" i="11" a="1"/>
  <c r="H374" i="11" s="1"/>
  <c r="H129" i="11" a="1"/>
  <c r="H129" i="11" s="1"/>
  <c r="H321" i="11" a="1"/>
  <c r="H321" i="11" s="1"/>
  <c r="H79" i="11" a="1"/>
  <c r="H79" i="11" s="1"/>
  <c r="H449" i="11" a="1"/>
  <c r="H449" i="11" s="1"/>
  <c r="H22" i="11" a="1"/>
  <c r="H22" i="11" s="1"/>
  <c r="H446" i="11" a="1"/>
  <c r="H446" i="11" s="1"/>
  <c r="H177" i="11" a="1"/>
  <c r="H177" i="11" s="1"/>
  <c r="H216" i="11" a="1"/>
  <c r="H216" i="11" s="1"/>
  <c r="H262" i="11" a="1"/>
  <c r="H262" i="11" s="1"/>
  <c r="H206" i="11" a="1"/>
  <c r="H206" i="11" s="1"/>
  <c r="H96" i="11" a="1"/>
  <c r="H96" i="11" s="1"/>
  <c r="H343" i="11" a="1"/>
  <c r="H343" i="11" s="1"/>
  <c r="H419" i="11" a="1"/>
  <c r="H419" i="11" s="1"/>
  <c r="H125" i="11" a="1"/>
  <c r="H125" i="11" s="1"/>
  <c r="H313" i="11" a="1"/>
  <c r="H313" i="11" s="1"/>
  <c r="H196" i="11" a="1"/>
  <c r="H196" i="11" s="1"/>
  <c r="H498" i="11" a="1"/>
  <c r="H498" i="11" s="1"/>
  <c r="H251" i="11" a="1"/>
  <c r="H251" i="11" s="1"/>
  <c r="H105" i="11" a="1"/>
  <c r="H105" i="11" s="1"/>
  <c r="H2" i="11" a="1"/>
  <c r="H2" i="11" s="1"/>
  <c r="H290" i="11" a="1"/>
  <c r="H290" i="11" s="1"/>
  <c r="H182" i="11" a="1"/>
  <c r="H182" i="11" s="1"/>
  <c r="H367" i="11" a="1"/>
  <c r="H367" i="11" s="1"/>
  <c r="H425" i="11" a="1"/>
  <c r="H425" i="11" s="1"/>
  <c r="H199" i="11" a="1"/>
  <c r="H199" i="11" s="1"/>
  <c r="H158" i="11" a="1"/>
  <c r="H158" i="11" s="1"/>
  <c r="H113" i="11" a="1"/>
  <c r="H113" i="11" s="1"/>
  <c r="H495" i="11" a="1"/>
  <c r="H495" i="11" s="1"/>
  <c r="H312" i="11" a="1"/>
  <c r="H312" i="11" s="1"/>
  <c r="H136" i="11" a="1"/>
  <c r="H136" i="11" s="1"/>
  <c r="H174" i="11" a="1"/>
  <c r="H174" i="11" s="1"/>
  <c r="H497" i="11" a="1"/>
  <c r="H497" i="11" s="1"/>
  <c r="H420" i="11" a="1"/>
  <c r="H420" i="11" s="1"/>
  <c r="H398" i="11" a="1"/>
  <c r="H398" i="11" s="1"/>
  <c r="H311" i="11" a="1"/>
  <c r="H311" i="11" s="1"/>
  <c r="H178" i="11" a="1"/>
  <c r="H178" i="11" s="1"/>
  <c r="H139" i="11" a="1"/>
  <c r="H139" i="11" s="1"/>
  <c r="H35" i="11" a="1"/>
  <c r="H35" i="11" s="1"/>
  <c r="H264" i="11" a="1"/>
  <c r="H264" i="11" s="1"/>
  <c r="H345" i="11" a="1"/>
  <c r="H345" i="11" s="1"/>
  <c r="H352" i="11" a="1"/>
  <c r="H352" i="11" s="1"/>
  <c r="H74" i="11" a="1"/>
  <c r="H74" i="11" s="1"/>
  <c r="H19" i="11" a="1"/>
  <c r="H19" i="11" s="1"/>
  <c r="H300" i="11" a="1"/>
  <c r="H300" i="11" s="1"/>
  <c r="H496" i="11" a="1"/>
  <c r="H496" i="11" s="1"/>
  <c r="H385" i="11" a="1"/>
  <c r="H385" i="11" s="1"/>
  <c r="H26" i="11" a="1"/>
  <c r="H26" i="11" s="1"/>
  <c r="H310" i="11" a="1"/>
  <c r="H310" i="11" s="1"/>
  <c r="H268" i="11" a="1"/>
  <c r="H268" i="11" s="1"/>
  <c r="H20" i="11" a="1"/>
  <c r="H20" i="11" s="1"/>
  <c r="H265" i="11" a="1"/>
  <c r="H265" i="11" s="1"/>
  <c r="H29" i="11" a="1"/>
  <c r="H29" i="11" s="1"/>
  <c r="H254" i="11" a="1"/>
  <c r="H254" i="11" s="1"/>
  <c r="H51" i="11" a="1"/>
  <c r="H51" i="11" s="1"/>
  <c r="H235" i="11" a="1"/>
  <c r="H235" i="11" s="1"/>
  <c r="H354" i="11" a="1"/>
  <c r="H354" i="11" s="1"/>
  <c r="H238" i="11" a="1"/>
  <c r="H238" i="11" s="1"/>
  <c r="H236" i="11" a="1"/>
  <c r="H236" i="11" s="1"/>
  <c r="H330" i="11" a="1"/>
  <c r="H330" i="11" s="1"/>
  <c r="H308" i="11" a="1"/>
  <c r="H308" i="11" s="1"/>
  <c r="H78" i="11" a="1"/>
  <c r="H78" i="11" s="1"/>
  <c r="H462" i="11" a="1"/>
  <c r="H462" i="11" s="1"/>
  <c r="H397" i="11" a="1"/>
  <c r="H397" i="11" s="1"/>
  <c r="H193" i="11" a="1"/>
  <c r="H193" i="11" s="1"/>
  <c r="H309" i="11" a="1"/>
  <c r="H309" i="11" s="1"/>
  <c r="H181" i="11" a="1"/>
  <c r="H181" i="11" s="1"/>
  <c r="H256" i="11" a="1"/>
  <c r="H256" i="11" s="1"/>
  <c r="H102" i="11" a="1"/>
  <c r="H102" i="11" s="1"/>
  <c r="H368" i="11" a="1"/>
  <c r="H368" i="11" s="1"/>
  <c r="H47" i="11" a="1"/>
  <c r="H47" i="11" s="1"/>
  <c r="H476" i="11" a="1"/>
  <c r="H476" i="11" s="1"/>
  <c r="H130" i="11" a="1"/>
  <c r="H130" i="11" s="1"/>
  <c r="H189" i="11" a="1"/>
  <c r="H189" i="11" s="1"/>
  <c r="H389" i="11" a="1"/>
  <c r="H389" i="11" s="1"/>
  <c r="H325" i="11" a="1"/>
  <c r="H325" i="11" s="1"/>
  <c r="H409" i="11" a="1"/>
  <c r="H409" i="11" s="1"/>
  <c r="H469" i="11" a="1"/>
  <c r="H469" i="11" s="1"/>
  <c r="H46" i="11" a="1"/>
  <c r="H46" i="11" s="1"/>
  <c r="H319" i="11" a="1"/>
  <c r="H319" i="11" s="1"/>
  <c r="H499" i="11" a="1"/>
  <c r="H499" i="11" s="1"/>
  <c r="H471" i="11" a="1"/>
  <c r="H471" i="11" s="1"/>
  <c r="H39" i="11" a="1"/>
  <c r="H39" i="11" s="1"/>
  <c r="H114" i="11" a="1"/>
  <c r="H114" i="11" s="1"/>
  <c r="H323" i="11" a="1"/>
  <c r="H323" i="11" s="1"/>
  <c r="H183" i="11" a="1"/>
  <c r="H183" i="11" s="1"/>
  <c r="H121" i="11" a="1"/>
  <c r="H121" i="11" s="1"/>
  <c r="H458" i="11" a="1"/>
  <c r="H458" i="11" s="1"/>
  <c r="H142" i="11" a="1"/>
  <c r="H142" i="11" s="1"/>
  <c r="H23" i="11" a="1"/>
  <c r="H23" i="11" s="1"/>
  <c r="H386" i="11" a="1"/>
  <c r="H386" i="11" s="1"/>
  <c r="H245" i="11" a="1"/>
  <c r="H245" i="11" s="1"/>
  <c r="H395" i="11" a="1"/>
  <c r="H395" i="11" s="1"/>
  <c r="H137" i="11" a="1"/>
  <c r="H137" i="11" s="1"/>
  <c r="H271" i="11" a="1"/>
  <c r="H271" i="11" s="1"/>
  <c r="H294" i="11" a="1"/>
  <c r="H294" i="11" s="1"/>
  <c r="H464" i="11" a="1"/>
  <c r="H464" i="11" s="1"/>
  <c r="H335" i="11" a="1"/>
  <c r="H335" i="11" s="1"/>
  <c r="H491" i="11" a="1"/>
  <c r="H491" i="11" s="1"/>
  <c r="H373" i="11" a="1"/>
  <c r="H373" i="11" s="1"/>
  <c r="H322" i="11" a="1"/>
  <c r="H322" i="11" s="1"/>
  <c r="H435" i="11" a="1"/>
  <c r="H435" i="11" s="1"/>
  <c r="H293" i="11" a="1"/>
  <c r="H293" i="11" s="1"/>
  <c r="H222" i="11" a="1"/>
  <c r="H222" i="11" s="1"/>
  <c r="H160" i="11" a="1"/>
  <c r="H160" i="11" s="1"/>
  <c r="H372" i="11" a="1"/>
  <c r="H372" i="11" s="1"/>
  <c r="H218" i="11" a="1"/>
  <c r="H218" i="11" s="1"/>
  <c r="H32" i="11" a="1"/>
  <c r="H32" i="11" s="1"/>
  <c r="H452" i="11" a="1"/>
  <c r="H452" i="11" s="1"/>
  <c r="H270" i="11" a="1"/>
  <c r="H270" i="11" s="1"/>
  <c r="H336" i="11" a="1"/>
  <c r="H336" i="11" s="1"/>
  <c r="H52" i="11" a="1"/>
  <c r="H52" i="11" s="1"/>
  <c r="H248" i="11" a="1"/>
  <c r="H248" i="11" s="1"/>
  <c r="H229" i="11" a="1"/>
  <c r="H229" i="11" s="1"/>
  <c r="H295" i="11" a="1"/>
  <c r="H295" i="11" s="1"/>
  <c r="H301" i="11" a="1"/>
  <c r="H301" i="11" s="1"/>
  <c r="H7" i="11" a="1"/>
  <c r="H7" i="11" s="1"/>
  <c r="H500" i="11" a="1"/>
  <c r="H500" i="11" s="1"/>
  <c r="H210" i="11" a="1"/>
  <c r="H210" i="11" s="1"/>
  <c r="H145" i="11" a="1"/>
  <c r="H145" i="11" s="1"/>
  <c r="H437" i="11" a="1"/>
  <c r="H437" i="11" s="1"/>
  <c r="H77" i="11" a="1"/>
  <c r="H77" i="11" s="1"/>
  <c r="H255" i="11" a="1"/>
  <c r="H255" i="11" s="1"/>
  <c r="H380" i="11" a="1"/>
  <c r="H380" i="11" s="1"/>
  <c r="H328" i="11" a="1"/>
  <c r="H328" i="11" s="1"/>
  <c r="H36" i="11" a="1"/>
  <c r="H36" i="11" s="1"/>
  <c r="H103" i="11" a="1"/>
  <c r="H103" i="11" s="1"/>
  <c r="H460" i="11" a="1"/>
  <c r="H460" i="11" s="1"/>
  <c r="H350" i="11" a="1"/>
  <c r="H350" i="11" s="1"/>
  <c r="H365" i="11" a="1"/>
  <c r="H365" i="11" s="1"/>
  <c r="H445" i="11" a="1"/>
  <c r="H445" i="11" s="1"/>
  <c r="H171" i="11" a="1"/>
  <c r="H171" i="11" s="1"/>
  <c r="H439" i="11" a="1"/>
  <c r="H439" i="11" s="1"/>
  <c r="H360" i="11" a="1"/>
  <c r="H360" i="11" s="1"/>
  <c r="H366" i="11" a="1"/>
  <c r="H366" i="11" s="1"/>
  <c r="H108" i="11" a="1"/>
  <c r="H108" i="11" s="1"/>
  <c r="H123" i="11" a="1"/>
  <c r="H123" i="11" s="1"/>
  <c r="H453" i="11" a="1"/>
  <c r="H453" i="11" s="1"/>
  <c r="H15" i="11" a="1"/>
  <c r="H15" i="11" s="1"/>
  <c r="H227" i="11" a="1"/>
  <c r="H227" i="11" s="1"/>
  <c r="H111" i="11" a="1"/>
  <c r="H111" i="11" s="1"/>
  <c r="H58" i="11" a="1"/>
  <c r="H58" i="11" s="1"/>
  <c r="H186" i="11" a="1"/>
  <c r="H186" i="11" s="1"/>
  <c r="H63" i="11" a="1"/>
  <c r="H63" i="11" s="1"/>
  <c r="H166" i="11" a="1"/>
  <c r="H166" i="11" s="1"/>
  <c r="H253" i="11" a="1"/>
  <c r="H253" i="11" s="1"/>
  <c r="H384" i="11" a="1"/>
  <c r="H384" i="11" s="1"/>
  <c r="H412" i="11" a="1"/>
  <c r="H412" i="11" s="1"/>
  <c r="H257" i="11" a="1"/>
  <c r="H257" i="11" s="1"/>
  <c r="H219" i="11" a="1"/>
  <c r="H219" i="11" s="1"/>
  <c r="H109" i="11" a="1"/>
  <c r="H109" i="11" s="1"/>
  <c r="H8" i="11" a="1"/>
  <c r="H8" i="11" s="1"/>
  <c r="H44" i="11" a="1"/>
  <c r="H44" i="11" s="1"/>
  <c r="H341" i="11" a="1"/>
  <c r="H341" i="11" s="1"/>
  <c r="H334" i="11" a="1"/>
  <c r="H334" i="11" s="1"/>
  <c r="H318" i="11" a="1"/>
  <c r="H318" i="11" s="1"/>
  <c r="H223" i="11" a="1"/>
  <c r="H223" i="11" s="1"/>
  <c r="H400" i="11" a="1"/>
  <c r="H400" i="11" s="1"/>
  <c r="H470" i="11" a="1"/>
  <c r="H470" i="11" s="1"/>
  <c r="H197" i="11" a="1"/>
  <c r="H197" i="11" s="1"/>
  <c r="H21" i="11" a="1"/>
  <c r="H21" i="11" s="1"/>
  <c r="H49" i="11" a="1"/>
  <c r="H49" i="11" s="1"/>
  <c r="H221" i="11" a="1"/>
  <c r="H221" i="11" s="1"/>
  <c r="H363" i="11" a="1"/>
  <c r="H363" i="11" s="1"/>
  <c r="H478" i="11" a="1"/>
  <c r="H478" i="11" s="1"/>
  <c r="H225" i="11" a="1"/>
  <c r="H225" i="11" s="1"/>
  <c r="H153" i="11" a="1"/>
  <c r="H153" i="11" s="1"/>
  <c r="H304" i="11" a="1"/>
  <c r="H304" i="11" s="1"/>
  <c r="H407" i="11" a="1"/>
  <c r="H407" i="11" s="1"/>
  <c r="H200" i="11" a="1"/>
  <c r="H200" i="11" s="1"/>
  <c r="H43" i="11" a="1"/>
  <c r="H43" i="11" s="1"/>
  <c r="H122" i="11" a="1"/>
  <c r="H122" i="11" s="1"/>
  <c r="H434" i="11" a="1"/>
  <c r="H434" i="11" s="1"/>
  <c r="H220" i="11" a="1"/>
  <c r="H220" i="11" s="1"/>
  <c r="H482" i="11" a="1"/>
  <c r="H482" i="11" s="1"/>
  <c r="H503" i="11" a="1"/>
  <c r="H503" i="11" s="1"/>
  <c r="H296" i="11" a="1"/>
  <c r="H296" i="11" s="1"/>
  <c r="H355" i="11" a="1"/>
  <c r="H355" i="11" s="1"/>
  <c r="H473" i="11" a="1"/>
  <c r="H473" i="11" s="1"/>
  <c r="H396" i="11" a="1"/>
  <c r="H396" i="11" s="1"/>
  <c r="H192" i="11" a="1"/>
  <c r="H192" i="11" s="1"/>
  <c r="H333" i="11" a="1"/>
  <c r="H333" i="11" s="1"/>
  <c r="H100" i="11" a="1"/>
  <c r="H100" i="11" s="1"/>
  <c r="H119" i="11" a="1"/>
  <c r="H119" i="11" s="1"/>
  <c r="H463" i="11" a="1"/>
  <c r="H463" i="11" s="1"/>
  <c r="H195" i="11" a="1"/>
  <c r="H195" i="11" s="1"/>
  <c r="H269" i="11" a="1"/>
  <c r="H269" i="11" s="1"/>
  <c r="H164" i="11" a="1"/>
  <c r="H164" i="11" s="1"/>
  <c r="H275" i="11" a="1"/>
  <c r="H275" i="11" s="1"/>
  <c r="H370" i="11" a="1"/>
  <c r="H370" i="11" s="1"/>
  <c r="H101" i="11" a="1"/>
  <c r="H101" i="11" s="1"/>
  <c r="H64" i="11" a="1"/>
  <c r="H64" i="11" s="1"/>
  <c r="H394" i="11" a="1"/>
  <c r="H394" i="11" s="1"/>
  <c r="H358" i="11" a="1"/>
  <c r="H358" i="11" s="1"/>
  <c r="H70" i="11" a="1"/>
  <c r="H70" i="11" s="1"/>
  <c r="H379" i="11" a="1"/>
  <c r="H379" i="11" s="1"/>
  <c r="H466" i="11" a="1"/>
  <c r="H466" i="11" s="1"/>
  <c r="H91" i="11" a="1"/>
  <c r="H91" i="11" s="1"/>
  <c r="H232" i="11" a="1"/>
  <c r="H232" i="11" s="1"/>
  <c r="H279" i="11" a="1"/>
  <c r="H279" i="11" s="1"/>
  <c r="H299" i="11" a="1"/>
  <c r="H299" i="11" s="1"/>
  <c r="H211" i="11" a="1"/>
  <c r="H211" i="11" s="1"/>
  <c r="H436" i="11" a="1"/>
  <c r="H436" i="11" s="1"/>
  <c r="H259" i="11" a="1"/>
  <c r="H259" i="11" s="1"/>
  <c r="H272" i="11" a="1"/>
  <c r="H272" i="11" s="1"/>
  <c r="H472" i="11" a="1"/>
  <c r="H472" i="11" s="1"/>
  <c r="H339" i="11" a="1"/>
  <c r="H339" i="11" s="1"/>
  <c r="H27" i="11" a="1"/>
  <c r="H27" i="11" s="1"/>
  <c r="H85" i="11" a="1"/>
  <c r="H85" i="11" s="1"/>
  <c r="H73" i="11" a="1"/>
  <c r="H73" i="11" s="1"/>
  <c r="H426" i="11" a="1"/>
  <c r="H426" i="11" s="1"/>
  <c r="H331" i="11" a="1"/>
  <c r="H331" i="11" s="1"/>
  <c r="H40" i="11" a="1"/>
  <c r="H40" i="11" s="1"/>
  <c r="H468" i="11" a="1"/>
  <c r="H468" i="11" s="1"/>
  <c r="H504" i="11" a="1"/>
  <c r="H504" i="11" s="1"/>
  <c r="H28" i="11" a="1"/>
  <c r="H28" i="11" s="1"/>
  <c r="H429" i="11" a="1"/>
  <c r="H429" i="11" s="1"/>
  <c r="H120" i="11" a="1"/>
  <c r="H120" i="11" s="1"/>
  <c r="H456" i="11" a="1"/>
  <c r="H456" i="11" s="1"/>
  <c r="H106" i="11" a="1"/>
  <c r="H106" i="11" s="1"/>
  <c r="H298" i="11" a="1"/>
  <c r="H298" i="11" s="1"/>
  <c r="H399" i="11" a="1"/>
  <c r="H399" i="11" s="1"/>
  <c r="H191" i="11" a="1"/>
  <c r="H191" i="11" s="1"/>
  <c r="H107" i="11" a="1"/>
  <c r="H107" i="11" s="1"/>
  <c r="F151" i="11" a="1"/>
  <c r="F151" i="11" s="1"/>
  <c r="F165" i="11" a="1"/>
  <c r="F165" i="11" s="1"/>
  <c r="F252" i="11" a="1"/>
  <c r="F252" i="11" s="1"/>
  <c r="F338" i="11" a="1"/>
  <c r="F338" i="11" s="1"/>
  <c r="F306" i="11" a="1"/>
  <c r="F306" i="11" s="1"/>
  <c r="F86" i="11" a="1"/>
  <c r="F86" i="11" s="1"/>
  <c r="F240" i="11" a="1"/>
  <c r="F240" i="11" s="1"/>
  <c r="F55" i="11" a="1"/>
  <c r="F55" i="11" s="1"/>
  <c r="F260" i="11" a="1"/>
  <c r="F260" i="11" s="1"/>
  <c r="F230" i="11" a="1"/>
  <c r="F230" i="11" s="1"/>
  <c r="F423" i="11" a="1"/>
  <c r="F423" i="11" s="1"/>
  <c r="F428" i="11" a="1"/>
  <c r="F428" i="11" s="1"/>
  <c r="F126" i="11" a="1"/>
  <c r="F126" i="11" s="1"/>
  <c r="F501" i="11" a="1"/>
  <c r="F501" i="11" s="1"/>
  <c r="F356" i="11" a="1"/>
  <c r="F356" i="11" s="1"/>
  <c r="F454" i="11" a="1"/>
  <c r="F454" i="11" s="1"/>
  <c r="F502" i="11" a="1"/>
  <c r="F502" i="11" s="1"/>
  <c r="F128" i="11" a="1"/>
  <c r="F128" i="11" s="1"/>
  <c r="F57" i="11" a="1"/>
  <c r="F57" i="11" s="1"/>
  <c r="F116" i="11" a="1"/>
  <c r="F116" i="11" s="1"/>
  <c r="F361" i="11" a="1"/>
  <c r="F361" i="11" s="1"/>
  <c r="F89" i="11" a="1"/>
  <c r="F89" i="11" s="1"/>
  <c r="F205" i="11" a="1"/>
  <c r="F205" i="11" s="1"/>
  <c r="F346" i="11" a="1"/>
  <c r="F346" i="11" s="1"/>
  <c r="F241" i="11" a="1"/>
  <c r="F241" i="11" s="1"/>
  <c r="F60" i="11" a="1"/>
  <c r="F60" i="11" s="1"/>
  <c r="F261" i="11" a="1"/>
  <c r="F261" i="11" s="1"/>
  <c r="F80" i="11" a="1"/>
  <c r="F80" i="11" s="1"/>
  <c r="F13" i="11" a="1"/>
  <c r="F13" i="11" s="1"/>
  <c r="F413" i="11" a="1"/>
  <c r="F413" i="11" s="1"/>
  <c r="F316" i="11" a="1"/>
  <c r="F316" i="11" s="1"/>
  <c r="F37" i="11" a="1"/>
  <c r="F37" i="11" s="1"/>
  <c r="F184" i="11" a="1"/>
  <c r="F184" i="11" s="1"/>
  <c r="F83" i="11" a="1"/>
  <c r="F83" i="11" s="1"/>
  <c r="F6" i="11" a="1"/>
  <c r="F6" i="11" s="1"/>
  <c r="F147" i="11" a="1"/>
  <c r="F147" i="11" s="1"/>
  <c r="F68" i="11" a="1"/>
  <c r="F68" i="11" s="1"/>
  <c r="F90" i="11" a="1"/>
  <c r="F90" i="11" s="1"/>
  <c r="F162" i="11" a="1"/>
  <c r="F162" i="11" s="1"/>
  <c r="F433" i="11" a="1"/>
  <c r="F433" i="11" s="1"/>
  <c r="F30" i="11" a="1"/>
  <c r="F30" i="11" s="1"/>
  <c r="F62" i="11" a="1"/>
  <c r="F62" i="11" s="1"/>
  <c r="F369" i="11" a="1"/>
  <c r="F369" i="11" s="1"/>
  <c r="F418" i="11" a="1"/>
  <c r="F418" i="11" s="1"/>
  <c r="F281" i="11" a="1"/>
  <c r="F281" i="11" s="1"/>
  <c r="F154" i="11" a="1"/>
  <c r="F154" i="11" s="1"/>
  <c r="F95" i="11" a="1"/>
  <c r="F95" i="11" s="1"/>
  <c r="F93" i="11" a="1"/>
  <c r="F93" i="11" s="1"/>
  <c r="F228" i="11" a="1"/>
  <c r="F228" i="11" s="1"/>
  <c r="F467" i="11" a="1"/>
  <c r="F467" i="11" s="1"/>
  <c r="F376" i="11" a="1"/>
  <c r="F376" i="11" s="1"/>
  <c r="F250" i="11" a="1"/>
  <c r="F250" i="11" s="1"/>
  <c r="F217" i="11" a="1"/>
  <c r="F217" i="11" s="1"/>
  <c r="F417" i="11" a="1"/>
  <c r="F417" i="11" s="1"/>
  <c r="F12" i="11" a="1"/>
  <c r="F12" i="11" s="1"/>
  <c r="F167" i="11" a="1"/>
  <c r="F167" i="11" s="1"/>
  <c r="F447" i="11" a="1"/>
  <c r="F447" i="11" s="1"/>
  <c r="F483" i="11" a="1"/>
  <c r="F483" i="11" s="1"/>
  <c r="F233" i="11" a="1"/>
  <c r="F233" i="11" s="1"/>
  <c r="F185" i="11" a="1"/>
  <c r="F185" i="11" s="1"/>
  <c r="F61" i="11" a="1"/>
  <c r="F61" i="11" s="1"/>
  <c r="F172" i="11" a="1"/>
  <c r="F172" i="11" s="1"/>
  <c r="F490" i="11" a="1"/>
  <c r="F490" i="11" s="1"/>
  <c r="F381" i="11" a="1"/>
  <c r="F381" i="11" s="1"/>
  <c r="F33" i="11" a="1"/>
  <c r="F33" i="11" s="1"/>
  <c r="F198" i="11" a="1"/>
  <c r="F198" i="11" s="1"/>
  <c r="F457" i="11" a="1"/>
  <c r="F457" i="11" s="1"/>
  <c r="F72" i="11" a="1"/>
  <c r="F72" i="11" s="1"/>
  <c r="F82" i="11" a="1"/>
  <c r="F82" i="11" s="1"/>
  <c r="F71" i="11" a="1"/>
  <c r="F71" i="11" s="1"/>
  <c r="F138" i="11" a="1"/>
  <c r="F138" i="11" s="1"/>
  <c r="F204" i="11" a="1"/>
  <c r="F204" i="11" s="1"/>
  <c r="F156" i="11" a="1"/>
  <c r="F156" i="11" s="1"/>
  <c r="F115" i="11" a="1"/>
  <c r="F115" i="11" s="1"/>
  <c r="F347" i="11" a="1"/>
  <c r="F347" i="11" s="1"/>
  <c r="F16" i="11" a="1"/>
  <c r="F16" i="11" s="1"/>
  <c r="F451" i="11" a="1"/>
  <c r="F451" i="11" s="1"/>
  <c r="F404" i="11" a="1"/>
  <c r="F404" i="11" s="1"/>
  <c r="F292" i="11" a="1"/>
  <c r="F292" i="11" s="1"/>
  <c r="F406" i="11" a="1"/>
  <c r="F406" i="11" s="1"/>
  <c r="F179" i="11" a="1"/>
  <c r="F179" i="11" s="1"/>
  <c r="F226" i="11" a="1"/>
  <c r="F226" i="11" s="1"/>
  <c r="F474" i="11" a="1"/>
  <c r="F474" i="11" s="1"/>
  <c r="F414" i="11" a="1"/>
  <c r="F414" i="11" s="1"/>
  <c r="F31" i="11" a="1"/>
  <c r="F31" i="11" s="1"/>
  <c r="F422" i="11" a="1"/>
  <c r="F422" i="11" s="1"/>
  <c r="F484" i="11" a="1"/>
  <c r="F484" i="11" s="1"/>
  <c r="F203" i="11" a="1"/>
  <c r="F203" i="11" s="1"/>
  <c r="F382" i="11" a="1"/>
  <c r="F382" i="11" s="1"/>
  <c r="F480" i="11" a="1"/>
  <c r="F480" i="11" s="1"/>
  <c r="F315" i="11" a="1"/>
  <c r="F315" i="11" s="1"/>
  <c r="F302" i="11" a="1"/>
  <c r="F302" i="11" s="1"/>
  <c r="F118" i="11" a="1"/>
  <c r="F118" i="11" s="1"/>
  <c r="F314" i="11" a="1"/>
  <c r="F314" i="11" s="1"/>
  <c r="F38" i="11" a="1"/>
  <c r="F38" i="11" s="1"/>
  <c r="F392" i="11" a="1"/>
  <c r="F392" i="11" s="1"/>
  <c r="F131" i="11" a="1"/>
  <c r="F131" i="11" s="1"/>
  <c r="F194" i="11" a="1"/>
  <c r="F194" i="11" s="1"/>
  <c r="F393" i="11" a="1"/>
  <c r="F393" i="11" s="1"/>
  <c r="F48" i="11" a="1"/>
  <c r="F48" i="11" s="1"/>
  <c r="F34" i="11" a="1"/>
  <c r="F34" i="11" s="1"/>
  <c r="F337" i="11" a="1"/>
  <c r="F337" i="11" s="1"/>
  <c r="F286" i="11" a="1"/>
  <c r="F286" i="11" s="1"/>
  <c r="F188" i="11" a="1"/>
  <c r="F188" i="11" s="1"/>
  <c r="F475" i="11" a="1"/>
  <c r="F475" i="11" s="1"/>
  <c r="F161" i="11" a="1"/>
  <c r="F161" i="11" s="1"/>
  <c r="F149" i="11" a="1"/>
  <c r="F149" i="11" s="1"/>
  <c r="F157" i="11" a="1"/>
  <c r="F157" i="11" s="1"/>
  <c r="F140" i="11" a="1"/>
  <c r="F140" i="11" s="1"/>
  <c r="F277" i="11" a="1"/>
  <c r="F277" i="11" s="1"/>
  <c r="F148" i="11" a="1"/>
  <c r="F148" i="11" s="1"/>
  <c r="F357" i="11" a="1"/>
  <c r="F357" i="11" s="1"/>
  <c r="F76" i="11" a="1"/>
  <c r="F76" i="11" s="1"/>
  <c r="F427" i="11" a="1"/>
  <c r="F427" i="11" s="1"/>
  <c r="F45" i="11" a="1"/>
  <c r="F45" i="11" s="1"/>
  <c r="F67" i="11" a="1"/>
  <c r="F67" i="11" s="1"/>
  <c r="F41" i="11" a="1"/>
  <c r="F41" i="11" s="1"/>
  <c r="F212" i="11" a="1"/>
  <c r="F212" i="11" s="1"/>
  <c r="F332" i="11" a="1"/>
  <c r="F332" i="11" s="1"/>
  <c r="F59" i="11" a="1"/>
  <c r="F59" i="11" s="1"/>
  <c r="F104" i="11" a="1"/>
  <c r="F104" i="11" s="1"/>
  <c r="F442" i="11" a="1"/>
  <c r="F442" i="11" s="1"/>
  <c r="F344" i="11" a="1"/>
  <c r="F344" i="11" s="1"/>
  <c r="F152" i="11" a="1"/>
  <c r="F152" i="11" s="1"/>
  <c r="F24" i="11" a="1"/>
  <c r="F24" i="11" s="1"/>
  <c r="F297" i="11" a="1"/>
  <c r="F297" i="11" s="1"/>
  <c r="F440" i="11" a="1"/>
  <c r="F440" i="11" s="1"/>
  <c r="F432" i="11" a="1"/>
  <c r="F432" i="11" s="1"/>
  <c r="F180" i="11" a="1"/>
  <c r="F180" i="11" s="1"/>
  <c r="F364" i="11" a="1"/>
  <c r="F364" i="11" s="1"/>
  <c r="F14" i="11" a="1"/>
  <c r="F14" i="11" s="1"/>
  <c r="F214" i="11" a="1"/>
  <c r="F214" i="11" s="1"/>
  <c r="F488" i="11" a="1"/>
  <c r="F488" i="11" s="1"/>
  <c r="F465" i="11" a="1"/>
  <c r="F465" i="11" s="1"/>
  <c r="F416" i="11" a="1"/>
  <c r="F416" i="11" s="1"/>
  <c r="F53" i="11" a="1"/>
  <c r="F53" i="11" s="1"/>
  <c r="F383" i="11" a="1"/>
  <c r="F383" i="11" s="1"/>
  <c r="F283" i="11" a="1"/>
  <c r="F283" i="11" s="1"/>
  <c r="F176" i="11" a="1"/>
  <c r="F176" i="11" s="1"/>
  <c r="F305" i="11" a="1"/>
  <c r="F305" i="11" s="1"/>
  <c r="F403" i="11" a="1"/>
  <c r="F403" i="11" s="1"/>
  <c r="F9" i="11" a="1"/>
  <c r="F9" i="11" s="1"/>
  <c r="F4" i="11" a="1"/>
  <c r="F4" i="11" s="1"/>
  <c r="F94" i="11" a="1"/>
  <c r="F94" i="11" s="1"/>
  <c r="F266" i="11" a="1"/>
  <c r="F266" i="11" s="1"/>
  <c r="F421" i="11" a="1"/>
  <c r="F421" i="11" s="1"/>
  <c r="F92" i="11" a="1"/>
  <c r="F92" i="11" s="1"/>
  <c r="F11" i="11" a="1"/>
  <c r="F11" i="11" s="1"/>
  <c r="F155" i="11" a="1"/>
  <c r="F155" i="11" s="1"/>
  <c r="F88" i="11" a="1"/>
  <c r="F88" i="11" s="1"/>
  <c r="F487" i="11" a="1"/>
  <c r="F487" i="11" s="1"/>
  <c r="F237" i="11" a="1"/>
  <c r="F237" i="11" s="1"/>
  <c r="F10" i="11" a="1"/>
  <c r="F10" i="11" s="1"/>
  <c r="F506" i="11" a="1"/>
  <c r="F506" i="11" s="1"/>
  <c r="F411" i="11" a="1"/>
  <c r="F411" i="11" s="1"/>
  <c r="F274" i="11" a="1"/>
  <c r="F274" i="11" s="1"/>
  <c r="F208" i="11" a="1"/>
  <c r="F208" i="11" s="1"/>
  <c r="F280" i="11" a="1"/>
  <c r="F280" i="11" s="1"/>
  <c r="F207" i="11" a="1"/>
  <c r="F207" i="11" s="1"/>
  <c r="F3" i="11" a="1"/>
  <c r="F3" i="11" s="1"/>
  <c r="F388" i="11" a="1"/>
  <c r="F388" i="11" s="1"/>
  <c r="F326" i="11" a="1"/>
  <c r="F326" i="11" s="1"/>
  <c r="F168" i="11" a="1"/>
  <c r="F168" i="11" s="1"/>
  <c r="F97" i="11" a="1"/>
  <c r="F97" i="11" s="1"/>
  <c r="F163" i="11" a="1"/>
  <c r="F163" i="11" s="1"/>
  <c r="F190" i="11" a="1"/>
  <c r="F190" i="11" s="1"/>
  <c r="F492" i="11" a="1"/>
  <c r="F492" i="11" s="1"/>
  <c r="F243" i="11" a="1"/>
  <c r="F243" i="11" s="1"/>
  <c r="F348" i="11" a="1"/>
  <c r="F348" i="11" s="1"/>
  <c r="F273" i="11" a="1"/>
  <c r="F273" i="11" s="1"/>
  <c r="F42" i="11" a="1"/>
  <c r="F42" i="11" s="1"/>
  <c r="F249" i="11" a="1"/>
  <c r="F249" i="11" s="1"/>
  <c r="F144" i="11" a="1"/>
  <c r="F144" i="11" s="1"/>
  <c r="F54" i="11" a="1"/>
  <c r="F54" i="11" s="1"/>
  <c r="F455" i="11" a="1"/>
  <c r="F455" i="11" s="1"/>
  <c r="F110" i="11" a="1"/>
  <c r="F110" i="11" s="1"/>
  <c r="F303" i="11" a="1"/>
  <c r="F303" i="11" s="1"/>
  <c r="F202" i="11" a="1"/>
  <c r="F202" i="11" s="1"/>
  <c r="F443" i="11" a="1"/>
  <c r="F443" i="11" s="1"/>
  <c r="F209" i="11" a="1"/>
  <c r="F209" i="11" s="1"/>
  <c r="F307" i="11" a="1"/>
  <c r="F307" i="11" s="1"/>
  <c r="F146" i="11" a="1"/>
  <c r="F146" i="11" s="1"/>
  <c r="F213" i="11" a="1"/>
  <c r="F213" i="11" s="1"/>
  <c r="F489" i="11" a="1"/>
  <c r="F489" i="11" s="1"/>
  <c r="F187" i="11" a="1"/>
  <c r="F187" i="11" s="1"/>
  <c r="F390" i="11" a="1"/>
  <c r="F390" i="11" s="1"/>
  <c r="F81" i="11" a="1"/>
  <c r="F81" i="11" s="1"/>
  <c r="F477" i="11" a="1"/>
  <c r="F477" i="11" s="1"/>
  <c r="F242" i="11" a="1"/>
  <c r="F242" i="11" s="1"/>
  <c r="F263" i="11" a="1"/>
  <c r="F263" i="11" s="1"/>
  <c r="F430" i="11" a="1"/>
  <c r="F430" i="11" s="1"/>
  <c r="F99" i="11" a="1"/>
  <c r="F99" i="11" s="1"/>
  <c r="F378" i="11" a="1"/>
  <c r="F378" i="11" s="1"/>
  <c r="F258" i="11" a="1"/>
  <c r="F258" i="11" s="1"/>
  <c r="F438" i="11" a="1"/>
  <c r="F438" i="11" s="1"/>
  <c r="F288" i="11" a="1"/>
  <c r="F288" i="11" s="1"/>
  <c r="F17" i="11" a="1"/>
  <c r="F17" i="11" s="1"/>
  <c r="F481" i="11" a="1"/>
  <c r="F481" i="11" s="1"/>
  <c r="F327" i="11" a="1"/>
  <c r="F327" i="11" s="1"/>
  <c r="F247" i="11" a="1"/>
  <c r="F247" i="11" s="1"/>
  <c r="F239" i="11" a="1"/>
  <c r="F239" i="11" s="1"/>
  <c r="F324" i="11" a="1"/>
  <c r="F324" i="11" s="1"/>
  <c r="F215" i="11" a="1"/>
  <c r="F215" i="11" s="1"/>
  <c r="F320" i="11" a="1"/>
  <c r="F320" i="11" s="1"/>
  <c r="F132" i="11" a="1"/>
  <c r="F132" i="11" s="1"/>
  <c r="F75" i="11" a="1"/>
  <c r="F75" i="11" s="1"/>
  <c r="F66" i="11" a="1"/>
  <c r="F66" i="11" s="1"/>
  <c r="F340" i="11" a="1"/>
  <c r="F340" i="11" s="1"/>
  <c r="F441" i="11" a="1"/>
  <c r="F441" i="11" s="1"/>
  <c r="F98" i="11" a="1"/>
  <c r="F98" i="11" s="1"/>
  <c r="F231" i="11" a="1"/>
  <c r="F231" i="11" s="1"/>
  <c r="F387" i="11" a="1"/>
  <c r="F387" i="11" s="1"/>
  <c r="F278" i="11" a="1"/>
  <c r="F278" i="11" s="1"/>
  <c r="F234" i="11" a="1"/>
  <c r="F234" i="11" s="1"/>
  <c r="F135" i="11" a="1"/>
  <c r="F135" i="11" s="1"/>
  <c r="F291" i="11" a="1"/>
  <c r="F291" i="11" s="1"/>
  <c r="F408" i="11" a="1"/>
  <c r="F408" i="11" s="1"/>
  <c r="F170" i="11" a="1"/>
  <c r="F170" i="11" s="1"/>
  <c r="F201" i="11" a="1"/>
  <c r="F201" i="11" s="1"/>
  <c r="F25" i="11" a="1"/>
  <c r="F25" i="11" s="1"/>
  <c r="F444" i="11" a="1"/>
  <c r="F444" i="11" s="1"/>
  <c r="F362" i="11" a="1"/>
  <c r="F362" i="11" s="1"/>
  <c r="F169" i="11" a="1"/>
  <c r="F169" i="11" s="1"/>
  <c r="F134" i="11" a="1"/>
  <c r="F134" i="11" s="1"/>
  <c r="F405" i="11" a="1"/>
  <c r="F405" i="11" s="1"/>
  <c r="F244" i="11" a="1"/>
  <c r="F244" i="11" s="1"/>
  <c r="F479" i="11" a="1"/>
  <c r="F479" i="11" s="1"/>
  <c r="F84" i="11" a="1"/>
  <c r="F84" i="11" s="1"/>
  <c r="F246" i="11" a="1"/>
  <c r="F246" i="11" s="1"/>
  <c r="F450" i="11" a="1"/>
  <c r="F450" i="11" s="1"/>
  <c r="F486" i="11" a="1"/>
  <c r="F486" i="11" s="1"/>
  <c r="F18" i="11" a="1"/>
  <c r="F18" i="11" s="1"/>
  <c r="F285" i="11" a="1"/>
  <c r="F285" i="11" s="1"/>
  <c r="F415" i="11" a="1"/>
  <c r="F415" i="11" s="1"/>
  <c r="F224" i="11" a="1"/>
  <c r="F224" i="11" s="1"/>
  <c r="F287" i="11" a="1"/>
  <c r="F287" i="11" s="1"/>
  <c r="F493" i="11" a="1"/>
  <c r="F493" i="11" s="1"/>
  <c r="F175" i="11" a="1"/>
  <c r="F175" i="11" s="1"/>
  <c r="F56" i="11" a="1"/>
  <c r="F56" i="11" s="1"/>
  <c r="F133" i="11" a="1"/>
  <c r="F133" i="11" s="1"/>
  <c r="F410" i="11" a="1"/>
  <c r="F410" i="11" s="1"/>
  <c r="F375" i="11" a="1"/>
  <c r="F375" i="11" s="1"/>
  <c r="F377" i="11" a="1"/>
  <c r="F377" i="11" s="1"/>
  <c r="F117" i="11" a="1"/>
  <c r="F117" i="11" s="1"/>
  <c r="F267" i="11" a="1"/>
  <c r="F267" i="11" s="1"/>
  <c r="F329" i="11" a="1"/>
  <c r="F329" i="11" s="1"/>
  <c r="F505" i="11" a="1"/>
  <c r="F505" i="11" s="1"/>
  <c r="F317" i="11" a="1"/>
  <c r="F317" i="11" s="1"/>
  <c r="F353" i="11" a="1"/>
  <c r="F353" i="11" s="1"/>
  <c r="F141" i="11" a="1"/>
  <c r="F141" i="11" s="1"/>
  <c r="F150" i="11" a="1"/>
  <c r="F150" i="11" s="1"/>
  <c r="F349" i="11" a="1"/>
  <c r="F349" i="11" s="1"/>
  <c r="F50" i="11" a="1"/>
  <c r="F50" i="11" s="1"/>
  <c r="F402" i="11" a="1"/>
  <c r="F402" i="11" s="1"/>
  <c r="F284" i="11" a="1"/>
  <c r="F284" i="11" s="1"/>
  <c r="F124" i="11" a="1"/>
  <c r="F124" i="11" s="1"/>
  <c r="F494" i="11" a="1"/>
  <c r="F494" i="11" s="1"/>
  <c r="F127" i="11" a="1"/>
  <c r="F127" i="11" s="1"/>
  <c r="F359" i="11" a="1"/>
  <c r="F359" i="11" s="1"/>
  <c r="F351" i="11" a="1"/>
  <c r="F351" i="11" s="1"/>
  <c r="F431" i="11" a="1"/>
  <c r="F431" i="11" s="1"/>
  <c r="F143" i="11" a="1"/>
  <c r="F143" i="11" s="1"/>
  <c r="F159" i="11" a="1"/>
  <c r="F159" i="11" s="1"/>
  <c r="F391" i="11" a="1"/>
  <c r="F391" i="11" s="1"/>
  <c r="F424" i="11" a="1"/>
  <c r="F424" i="11" s="1"/>
  <c r="F69" i="11" a="1"/>
  <c r="F69" i="11" s="1"/>
  <c r="F485" i="11" a="1"/>
  <c r="F485" i="11" s="1"/>
  <c r="F276" i="11" a="1"/>
  <c r="F276" i="11" s="1"/>
  <c r="F87" i="11" a="1"/>
  <c r="F87" i="11" s="1"/>
  <c r="F173" i="11" a="1"/>
  <c r="F173" i="11" s="1"/>
  <c r="F65" i="11" a="1"/>
  <c r="F65" i="11" s="1"/>
  <c r="F289" i="11" a="1"/>
  <c r="F289" i="11" s="1"/>
  <c r="F342" i="11" a="1"/>
  <c r="F342" i="11" s="1"/>
  <c r="F371" i="11" a="1"/>
  <c r="F371" i="11" s="1"/>
  <c r="F459" i="11" a="1"/>
  <c r="F459" i="11" s="1"/>
  <c r="F401" i="11" a="1"/>
  <c r="F401" i="11" s="1"/>
  <c r="F282" i="11" a="1"/>
  <c r="F282" i="11" s="1"/>
  <c r="F5" i="11" a="1"/>
  <c r="F5" i="11" s="1"/>
  <c r="F448" i="11" a="1"/>
  <c r="F448" i="11" s="1"/>
  <c r="F112" i="11" a="1"/>
  <c r="F112" i="11" s="1"/>
  <c r="F461" i="11" a="1"/>
  <c r="F461" i="11" s="1"/>
  <c r="F374" i="11" a="1"/>
  <c r="F374" i="11" s="1"/>
  <c r="F129" i="11" a="1"/>
  <c r="F129" i="11" s="1"/>
  <c r="F321" i="11" a="1"/>
  <c r="F321" i="11" s="1"/>
  <c r="F79" i="11" a="1"/>
  <c r="F79" i="11" s="1"/>
  <c r="F449" i="11" a="1"/>
  <c r="F449" i="11" s="1"/>
  <c r="F22" i="11" a="1"/>
  <c r="F22" i="11" s="1"/>
  <c r="F446" i="11" a="1"/>
  <c r="F446" i="11" s="1"/>
  <c r="F177" i="11" a="1"/>
  <c r="F177" i="11" s="1"/>
  <c r="F216" i="11" a="1"/>
  <c r="F216" i="11" s="1"/>
  <c r="F262" i="11" a="1"/>
  <c r="F262" i="11" s="1"/>
  <c r="F206" i="11" a="1"/>
  <c r="F206" i="11" s="1"/>
  <c r="F96" i="11" a="1"/>
  <c r="F96" i="11" s="1"/>
  <c r="F343" i="11" a="1"/>
  <c r="F343" i="11" s="1"/>
  <c r="F419" i="11" a="1"/>
  <c r="F419" i="11" s="1"/>
  <c r="F125" i="11" a="1"/>
  <c r="F125" i="11" s="1"/>
  <c r="F313" i="11" a="1"/>
  <c r="F313" i="11" s="1"/>
  <c r="F196" i="11" a="1"/>
  <c r="F196" i="11" s="1"/>
  <c r="F498" i="11" a="1"/>
  <c r="F498" i="11" s="1"/>
  <c r="F251" i="11" a="1"/>
  <c r="F251" i="11" s="1"/>
  <c r="F105" i="11" a="1"/>
  <c r="F105" i="11" s="1"/>
  <c r="F2" i="11" a="1"/>
  <c r="F2" i="11" s="1"/>
  <c r="F290" i="11" a="1"/>
  <c r="F290" i="11" s="1"/>
  <c r="F182" i="11" a="1"/>
  <c r="F182" i="11" s="1"/>
  <c r="F367" i="11" a="1"/>
  <c r="F367" i="11" s="1"/>
  <c r="F425" i="11" a="1"/>
  <c r="F425" i="11" s="1"/>
  <c r="F199" i="11" a="1"/>
  <c r="F199" i="11" s="1"/>
  <c r="F158" i="11" a="1"/>
  <c r="F158" i="11" s="1"/>
  <c r="F113" i="11" a="1"/>
  <c r="F113" i="11" s="1"/>
  <c r="F495" i="11" a="1"/>
  <c r="F495" i="11" s="1"/>
  <c r="F312" i="11" a="1"/>
  <c r="F312" i="11" s="1"/>
  <c r="F136" i="11" a="1"/>
  <c r="F136" i="11" s="1"/>
  <c r="F174" i="11" a="1"/>
  <c r="F174" i="11" s="1"/>
  <c r="F497" i="11" a="1"/>
  <c r="F497" i="11" s="1"/>
  <c r="F420" i="11" a="1"/>
  <c r="F420" i="11" s="1"/>
  <c r="F398" i="11" a="1"/>
  <c r="F398" i="11" s="1"/>
  <c r="F311" i="11" a="1"/>
  <c r="F311" i="11" s="1"/>
  <c r="F178" i="11" a="1"/>
  <c r="F178" i="11" s="1"/>
  <c r="F139" i="11" a="1"/>
  <c r="F139" i="11" s="1"/>
  <c r="F35" i="11" a="1"/>
  <c r="F35" i="11" s="1"/>
  <c r="F264" i="11" a="1"/>
  <c r="F264" i="11" s="1"/>
  <c r="F345" i="11" a="1"/>
  <c r="F345" i="11" s="1"/>
  <c r="F352" i="11" a="1"/>
  <c r="F352" i="11" s="1"/>
  <c r="F74" i="11" a="1"/>
  <c r="F74" i="11" s="1"/>
  <c r="F19" i="11" a="1"/>
  <c r="F19" i="11" s="1"/>
  <c r="F300" i="11" a="1"/>
  <c r="F300" i="11" s="1"/>
  <c r="F496" i="11" a="1"/>
  <c r="F496" i="11" s="1"/>
  <c r="F385" i="11" a="1"/>
  <c r="F385" i="11" s="1"/>
  <c r="F26" i="11" a="1"/>
  <c r="F26" i="11" s="1"/>
  <c r="F310" i="11" a="1"/>
  <c r="F310" i="11" s="1"/>
  <c r="F268" i="11" a="1"/>
  <c r="F268" i="11" s="1"/>
  <c r="F20" i="11" a="1"/>
  <c r="F20" i="11" s="1"/>
  <c r="F265" i="11" a="1"/>
  <c r="F265" i="11" s="1"/>
  <c r="F29" i="11" a="1"/>
  <c r="F29" i="11" s="1"/>
  <c r="F254" i="11" a="1"/>
  <c r="F254" i="11" s="1"/>
  <c r="F51" i="11" a="1"/>
  <c r="F51" i="11" s="1"/>
  <c r="F235" i="11" a="1"/>
  <c r="F235" i="11" s="1"/>
  <c r="F354" i="11" a="1"/>
  <c r="F354" i="11" s="1"/>
  <c r="F238" i="11" a="1"/>
  <c r="F238" i="11" s="1"/>
  <c r="F236" i="11" a="1"/>
  <c r="F236" i="11" s="1"/>
  <c r="F330" i="11" a="1"/>
  <c r="F330" i="11" s="1"/>
  <c r="F308" i="11" a="1"/>
  <c r="F308" i="11" s="1"/>
  <c r="F78" i="11" a="1"/>
  <c r="F78" i="11" s="1"/>
  <c r="F462" i="11" a="1"/>
  <c r="F462" i="11" s="1"/>
  <c r="F397" i="11" a="1"/>
  <c r="F397" i="11" s="1"/>
  <c r="F193" i="11" a="1"/>
  <c r="F193" i="11" s="1"/>
  <c r="F309" i="11" a="1"/>
  <c r="F309" i="11" s="1"/>
  <c r="F181" i="11" a="1"/>
  <c r="F181" i="11" s="1"/>
  <c r="F256" i="11" a="1"/>
  <c r="F256" i="11" s="1"/>
  <c r="F102" i="11" a="1"/>
  <c r="F102" i="11" s="1"/>
  <c r="F368" i="11" a="1"/>
  <c r="F368" i="11" s="1"/>
  <c r="F47" i="11" a="1"/>
  <c r="F47" i="11" s="1"/>
  <c r="F476" i="11" a="1"/>
  <c r="F476" i="11" s="1"/>
  <c r="F130" i="11" a="1"/>
  <c r="F130" i="11" s="1"/>
  <c r="F189" i="11" a="1"/>
  <c r="F189" i="11" s="1"/>
  <c r="F389" i="11" a="1"/>
  <c r="F389" i="11" s="1"/>
  <c r="F325" i="11" a="1"/>
  <c r="F325" i="11" s="1"/>
  <c r="F409" i="11" a="1"/>
  <c r="F409" i="11" s="1"/>
  <c r="F469" i="11" a="1"/>
  <c r="F469" i="11" s="1"/>
  <c r="F46" i="11" a="1"/>
  <c r="F46" i="11" s="1"/>
  <c r="F319" i="11" a="1"/>
  <c r="F319" i="11" s="1"/>
  <c r="F499" i="11" a="1"/>
  <c r="F499" i="11" s="1"/>
  <c r="F471" i="11" a="1"/>
  <c r="F471" i="11" s="1"/>
  <c r="F39" i="11" a="1"/>
  <c r="F39" i="11" s="1"/>
  <c r="F114" i="11" a="1"/>
  <c r="F114" i="11" s="1"/>
  <c r="F323" i="11" a="1"/>
  <c r="F323" i="11" s="1"/>
  <c r="F183" i="11" a="1"/>
  <c r="F183" i="11" s="1"/>
  <c r="F121" i="11" a="1"/>
  <c r="F121" i="11" s="1"/>
  <c r="F458" i="11" a="1"/>
  <c r="F458" i="11" s="1"/>
  <c r="F142" i="11" a="1"/>
  <c r="F142" i="11" s="1"/>
  <c r="F23" i="11" a="1"/>
  <c r="F23" i="11" s="1"/>
  <c r="F386" i="11" a="1"/>
  <c r="F386" i="11" s="1"/>
  <c r="F245" i="11" a="1"/>
  <c r="F245" i="11" s="1"/>
  <c r="F395" i="11" a="1"/>
  <c r="F395" i="11" s="1"/>
  <c r="F137" i="11" a="1"/>
  <c r="F137" i="11" s="1"/>
  <c r="F271" i="11" a="1"/>
  <c r="F271" i="11" s="1"/>
  <c r="F294" i="11" a="1"/>
  <c r="F294" i="11" s="1"/>
  <c r="F464" i="11" a="1"/>
  <c r="F464" i="11" s="1"/>
  <c r="F335" i="11" a="1"/>
  <c r="F335" i="11" s="1"/>
  <c r="F491" i="11" a="1"/>
  <c r="F491" i="11" s="1"/>
  <c r="F373" i="11" a="1"/>
  <c r="F373" i="11" s="1"/>
  <c r="F322" i="11" a="1"/>
  <c r="F322" i="11" s="1"/>
  <c r="F435" i="11" a="1"/>
  <c r="F435" i="11" s="1"/>
  <c r="F293" i="11" a="1"/>
  <c r="F293" i="11" s="1"/>
  <c r="F222" i="11" a="1"/>
  <c r="F222" i="11" s="1"/>
  <c r="F160" i="11" a="1"/>
  <c r="F160" i="11" s="1"/>
  <c r="F372" i="11" a="1"/>
  <c r="F372" i="11" s="1"/>
  <c r="F218" i="11" a="1"/>
  <c r="F218" i="11" s="1"/>
  <c r="F32" i="11" a="1"/>
  <c r="F32" i="11" s="1"/>
  <c r="F452" i="11" a="1"/>
  <c r="F452" i="11" s="1"/>
  <c r="F270" i="11" a="1"/>
  <c r="F270" i="11" s="1"/>
  <c r="F336" i="11" a="1"/>
  <c r="F336" i="11" s="1"/>
  <c r="F52" i="11" a="1"/>
  <c r="F52" i="11" s="1"/>
  <c r="F248" i="11" a="1"/>
  <c r="F248" i="11" s="1"/>
  <c r="F229" i="11" a="1"/>
  <c r="F229" i="11" s="1"/>
  <c r="F295" i="11" a="1"/>
  <c r="F295" i="11" s="1"/>
  <c r="F301" i="11" a="1"/>
  <c r="F301" i="11" s="1"/>
  <c r="F7" i="11" a="1"/>
  <c r="F7" i="11" s="1"/>
  <c r="F500" i="11" a="1"/>
  <c r="F500" i="11" s="1"/>
  <c r="F210" i="11" a="1"/>
  <c r="F210" i="11" s="1"/>
  <c r="F145" i="11" a="1"/>
  <c r="F145" i="11" s="1"/>
  <c r="F437" i="11" a="1"/>
  <c r="F437" i="11" s="1"/>
  <c r="F77" i="11" a="1"/>
  <c r="F77" i="11" s="1"/>
  <c r="F255" i="11" a="1"/>
  <c r="F255" i="11" s="1"/>
  <c r="F380" i="11" a="1"/>
  <c r="F380" i="11" s="1"/>
  <c r="F328" i="11" a="1"/>
  <c r="F328" i="11" s="1"/>
  <c r="F36" i="11" a="1"/>
  <c r="F36" i="11" s="1"/>
  <c r="F103" i="11" a="1"/>
  <c r="F103" i="11" s="1"/>
  <c r="F460" i="11" a="1"/>
  <c r="F460" i="11" s="1"/>
  <c r="F350" i="11" a="1"/>
  <c r="F350" i="11" s="1"/>
  <c r="F365" i="11" a="1"/>
  <c r="F365" i="11" s="1"/>
  <c r="F445" i="11" a="1"/>
  <c r="F445" i="11" s="1"/>
  <c r="F171" i="11" a="1"/>
  <c r="F171" i="11" s="1"/>
  <c r="F439" i="11" a="1"/>
  <c r="F439" i="11" s="1"/>
  <c r="F360" i="11" a="1"/>
  <c r="F360" i="11" s="1"/>
  <c r="F366" i="11" a="1"/>
  <c r="F366" i="11" s="1"/>
  <c r="F108" i="11" a="1"/>
  <c r="F108" i="11" s="1"/>
  <c r="F123" i="11" a="1"/>
  <c r="F123" i="11" s="1"/>
  <c r="F453" i="11" a="1"/>
  <c r="F453" i="11" s="1"/>
  <c r="F15" i="11" a="1"/>
  <c r="F15" i="11" s="1"/>
  <c r="F227" i="11" a="1"/>
  <c r="F227" i="11" s="1"/>
  <c r="F111" i="11" a="1"/>
  <c r="F111" i="11" s="1"/>
  <c r="F58" i="11" a="1"/>
  <c r="F58" i="11" s="1"/>
  <c r="F186" i="11" a="1"/>
  <c r="F186" i="11" s="1"/>
  <c r="F63" i="11" a="1"/>
  <c r="F63" i="11" s="1"/>
  <c r="F166" i="11" a="1"/>
  <c r="F166" i="11" s="1"/>
  <c r="F253" i="11" a="1"/>
  <c r="F253" i="11" s="1"/>
  <c r="F384" i="11" a="1"/>
  <c r="F384" i="11" s="1"/>
  <c r="F412" i="11" a="1"/>
  <c r="F412" i="11" s="1"/>
  <c r="F257" i="11" a="1"/>
  <c r="F257" i="11" s="1"/>
  <c r="F219" i="11" a="1"/>
  <c r="F219" i="11" s="1"/>
  <c r="F109" i="11" a="1"/>
  <c r="F109" i="11" s="1"/>
  <c r="F8" i="11" a="1"/>
  <c r="F8" i="11" s="1"/>
  <c r="F44" i="11" a="1"/>
  <c r="F44" i="11" s="1"/>
  <c r="F341" i="11" a="1"/>
  <c r="F341" i="11" s="1"/>
  <c r="F334" i="11" a="1"/>
  <c r="F334" i="11" s="1"/>
  <c r="F318" i="11" a="1"/>
  <c r="F318" i="11" s="1"/>
  <c r="F223" i="11" a="1"/>
  <c r="F223" i="11" s="1"/>
  <c r="F400" i="11" a="1"/>
  <c r="F400" i="11" s="1"/>
  <c r="F470" i="11" a="1"/>
  <c r="F470" i="11" s="1"/>
  <c r="F197" i="11" a="1"/>
  <c r="F197" i="11" s="1"/>
  <c r="F21" i="11" a="1"/>
  <c r="F21" i="11" s="1"/>
  <c r="F49" i="11" a="1"/>
  <c r="F49" i="11" s="1"/>
  <c r="F221" i="11" a="1"/>
  <c r="F221" i="11" s="1"/>
  <c r="F363" i="11" a="1"/>
  <c r="F363" i="11" s="1"/>
  <c r="F478" i="11" a="1"/>
  <c r="F478" i="11" s="1"/>
  <c r="F225" i="11" a="1"/>
  <c r="F225" i="11" s="1"/>
  <c r="F153" i="11" a="1"/>
  <c r="F153" i="11" s="1"/>
  <c r="F304" i="11" a="1"/>
  <c r="F304" i="11" s="1"/>
  <c r="F407" i="11" a="1"/>
  <c r="F407" i="11" s="1"/>
  <c r="F200" i="11" a="1"/>
  <c r="F200" i="11" s="1"/>
  <c r="F43" i="11" a="1"/>
  <c r="F43" i="11" s="1"/>
  <c r="F122" i="11" a="1"/>
  <c r="F122" i="11" s="1"/>
  <c r="F434" i="11" a="1"/>
  <c r="F434" i="11" s="1"/>
  <c r="F220" i="11" a="1"/>
  <c r="F220" i="11" s="1"/>
  <c r="F482" i="11" a="1"/>
  <c r="F482" i="11" s="1"/>
  <c r="F503" i="11" a="1"/>
  <c r="F503" i="11" s="1"/>
  <c r="F296" i="11" a="1"/>
  <c r="F296" i="11" s="1"/>
  <c r="F355" i="11" a="1"/>
  <c r="F355" i="11" s="1"/>
  <c r="F473" i="11" a="1"/>
  <c r="F473" i="11" s="1"/>
  <c r="F396" i="11" a="1"/>
  <c r="F396" i="11" s="1"/>
  <c r="F192" i="11" a="1"/>
  <c r="F192" i="11" s="1"/>
  <c r="F333" i="11" a="1"/>
  <c r="F333" i="11" s="1"/>
  <c r="F100" i="11" a="1"/>
  <c r="F100" i="11" s="1"/>
  <c r="F119" i="11" a="1"/>
  <c r="F119" i="11" s="1"/>
  <c r="F463" i="11" a="1"/>
  <c r="F463" i="11" s="1"/>
  <c r="F195" i="11" a="1"/>
  <c r="F195" i="11" s="1"/>
  <c r="F269" i="11" a="1"/>
  <c r="F269" i="11" s="1"/>
  <c r="F164" i="11" a="1"/>
  <c r="F164" i="11" s="1"/>
  <c r="F275" i="11" a="1"/>
  <c r="F275" i="11" s="1"/>
  <c r="F370" i="11" a="1"/>
  <c r="F370" i="11" s="1"/>
  <c r="F101" i="11" a="1"/>
  <c r="F101" i="11" s="1"/>
  <c r="F64" i="11" a="1"/>
  <c r="F64" i="11" s="1"/>
  <c r="F394" i="11" a="1"/>
  <c r="F394" i="11" s="1"/>
  <c r="F358" i="11" a="1"/>
  <c r="F358" i="11" s="1"/>
  <c r="F70" i="11" a="1"/>
  <c r="F70" i="11" s="1"/>
  <c r="F379" i="11" a="1"/>
  <c r="F379" i="11" s="1"/>
  <c r="F466" i="11" a="1"/>
  <c r="F466" i="11" s="1"/>
  <c r="F91" i="11" a="1"/>
  <c r="F91" i="11" s="1"/>
  <c r="F232" i="11" a="1"/>
  <c r="F232" i="11" s="1"/>
  <c r="F279" i="11" a="1"/>
  <c r="F279" i="11" s="1"/>
  <c r="F299" i="11" a="1"/>
  <c r="F299" i="11" s="1"/>
  <c r="F211" i="11" a="1"/>
  <c r="F211" i="11" s="1"/>
  <c r="F436" i="11" a="1"/>
  <c r="F436" i="11" s="1"/>
  <c r="F259" i="11" a="1"/>
  <c r="F259" i="11" s="1"/>
  <c r="F272" i="11" a="1"/>
  <c r="F272" i="11" s="1"/>
  <c r="F472" i="11" a="1"/>
  <c r="F472" i="11" s="1"/>
  <c r="F339" i="11" a="1"/>
  <c r="F339" i="11" s="1"/>
  <c r="F27" i="11" a="1"/>
  <c r="F27" i="11" s="1"/>
  <c r="F85" i="11" a="1"/>
  <c r="F85" i="11" s="1"/>
  <c r="F73" i="11" a="1"/>
  <c r="F73" i="11" s="1"/>
  <c r="F426" i="11" a="1"/>
  <c r="F426" i="11" s="1"/>
  <c r="F331" i="11" a="1"/>
  <c r="F331" i="11" s="1"/>
  <c r="F40" i="11" a="1"/>
  <c r="F40" i="11" s="1"/>
  <c r="F468" i="11" a="1"/>
  <c r="F468" i="11" s="1"/>
  <c r="F504" i="11" a="1"/>
  <c r="F504" i="11" s="1"/>
  <c r="F28" i="11" a="1"/>
  <c r="F28" i="11" s="1"/>
  <c r="F429" i="11" a="1"/>
  <c r="F429" i="11" s="1"/>
  <c r="F120" i="11" a="1"/>
  <c r="F120" i="11" s="1"/>
  <c r="F456" i="11" a="1"/>
  <c r="F456" i="11" s="1"/>
  <c r="F106" i="11" a="1"/>
  <c r="F106" i="11" s="1"/>
  <c r="F298" i="11" a="1"/>
  <c r="F298" i="11" s="1"/>
  <c r="F399" i="11" a="1"/>
  <c r="F399" i="11" s="1"/>
  <c r="F191" i="11" a="1"/>
  <c r="F191" i="11" s="1"/>
  <c r="F107" i="11" a="1"/>
  <c r="F107" i="11" s="1"/>
  <c r="E151" i="11" a="1"/>
  <c r="E151" i="11" s="1"/>
  <c r="E165" i="11" a="1"/>
  <c r="E165" i="11" s="1"/>
  <c r="E252" i="11" a="1"/>
  <c r="E252" i="11" s="1"/>
  <c r="E338" i="11" a="1"/>
  <c r="E338" i="11" s="1"/>
  <c r="E306" i="11" a="1"/>
  <c r="E306" i="11" s="1"/>
  <c r="E86" i="11" a="1"/>
  <c r="E86" i="11" s="1"/>
  <c r="E240" i="11" a="1"/>
  <c r="E240" i="11" s="1"/>
  <c r="E55" i="11" a="1"/>
  <c r="E55" i="11" s="1"/>
  <c r="E260" i="11" a="1"/>
  <c r="E260" i="11" s="1"/>
  <c r="E230" i="11" a="1"/>
  <c r="E230" i="11" s="1"/>
  <c r="E423" i="11" a="1"/>
  <c r="E423" i="11" s="1"/>
  <c r="E428" i="11" a="1"/>
  <c r="E428" i="11" s="1"/>
  <c r="E126" i="11" a="1"/>
  <c r="E126" i="11" s="1"/>
  <c r="E501" i="11" a="1"/>
  <c r="E501" i="11" s="1"/>
  <c r="E356" i="11" a="1"/>
  <c r="E356" i="11" s="1"/>
  <c r="E454" i="11" a="1"/>
  <c r="E454" i="11" s="1"/>
  <c r="E502" i="11" a="1"/>
  <c r="E502" i="11" s="1"/>
  <c r="E128" i="11" a="1"/>
  <c r="E128" i="11" s="1"/>
  <c r="E57" i="11" a="1"/>
  <c r="E57" i="11" s="1"/>
  <c r="E116" i="11" a="1"/>
  <c r="E116" i="11" s="1"/>
  <c r="E361" i="11" a="1"/>
  <c r="E361" i="11" s="1"/>
  <c r="E89" i="11" a="1"/>
  <c r="E89" i="11" s="1"/>
  <c r="E205" i="11" a="1"/>
  <c r="E205" i="11" s="1"/>
  <c r="E346" i="11" a="1"/>
  <c r="E346" i="11" s="1"/>
  <c r="E241" i="11" a="1"/>
  <c r="E241" i="11" s="1"/>
  <c r="E60" i="11" a="1"/>
  <c r="E60" i="11" s="1"/>
  <c r="E261" i="11" a="1"/>
  <c r="E261" i="11" s="1"/>
  <c r="E80" i="11" a="1"/>
  <c r="E80" i="11" s="1"/>
  <c r="E13" i="11" a="1"/>
  <c r="E13" i="11" s="1"/>
  <c r="E413" i="11" a="1"/>
  <c r="E413" i="11" s="1"/>
  <c r="E316" i="11" a="1"/>
  <c r="E316" i="11" s="1"/>
  <c r="E37" i="11" a="1"/>
  <c r="E37" i="11" s="1"/>
  <c r="E184" i="11" a="1"/>
  <c r="E184" i="11" s="1"/>
  <c r="E83" i="11" a="1"/>
  <c r="E83" i="11" s="1"/>
  <c r="E6" i="11" a="1"/>
  <c r="E6" i="11" s="1"/>
  <c r="E147" i="11" a="1"/>
  <c r="E147" i="11" s="1"/>
  <c r="E68" i="11" a="1"/>
  <c r="E68" i="11" s="1"/>
  <c r="E90" i="11" a="1"/>
  <c r="E90" i="11" s="1"/>
  <c r="E162" i="11" a="1"/>
  <c r="E162" i="11" s="1"/>
  <c r="E433" i="11" a="1"/>
  <c r="E433" i="11" s="1"/>
  <c r="E30" i="11" a="1"/>
  <c r="E30" i="11" s="1"/>
  <c r="E62" i="11" a="1"/>
  <c r="E62" i="11" s="1"/>
  <c r="E369" i="11" a="1"/>
  <c r="E369" i="11" s="1"/>
  <c r="E418" i="11" a="1"/>
  <c r="E418" i="11" s="1"/>
  <c r="E281" i="11" a="1"/>
  <c r="E281" i="11" s="1"/>
  <c r="E154" i="11" a="1"/>
  <c r="E154" i="11" s="1"/>
  <c r="E95" i="11" a="1"/>
  <c r="E95" i="11" s="1"/>
  <c r="E93" i="11" a="1"/>
  <c r="E93" i="11" s="1"/>
  <c r="E228" i="11" a="1"/>
  <c r="E228" i="11" s="1"/>
  <c r="E467" i="11" a="1"/>
  <c r="E467" i="11" s="1"/>
  <c r="E376" i="11" a="1"/>
  <c r="E376" i="11" s="1"/>
  <c r="E250" i="11" a="1"/>
  <c r="E250" i="11" s="1"/>
  <c r="E217" i="11" a="1"/>
  <c r="E217" i="11" s="1"/>
  <c r="E417" i="11" a="1"/>
  <c r="E417" i="11" s="1"/>
  <c r="E12" i="11" a="1"/>
  <c r="E12" i="11" s="1"/>
  <c r="E167" i="11" a="1"/>
  <c r="E167" i="11" s="1"/>
  <c r="E447" i="11" a="1"/>
  <c r="E447" i="11" s="1"/>
  <c r="E483" i="11" a="1"/>
  <c r="E483" i="11" s="1"/>
  <c r="E233" i="11" a="1"/>
  <c r="E233" i="11" s="1"/>
  <c r="E185" i="11" a="1"/>
  <c r="E185" i="11" s="1"/>
  <c r="E61" i="11" a="1"/>
  <c r="E61" i="11" s="1"/>
  <c r="E172" i="11" a="1"/>
  <c r="E172" i="11" s="1"/>
  <c r="E490" i="11" a="1"/>
  <c r="E490" i="11" s="1"/>
  <c r="E381" i="11" a="1"/>
  <c r="E381" i="11" s="1"/>
  <c r="E33" i="11" a="1"/>
  <c r="E33" i="11" s="1"/>
  <c r="E198" i="11" a="1"/>
  <c r="E198" i="11" s="1"/>
  <c r="E457" i="11" a="1"/>
  <c r="E457" i="11" s="1"/>
  <c r="E72" i="11" a="1"/>
  <c r="E72" i="11" s="1"/>
  <c r="E82" i="11" a="1"/>
  <c r="E82" i="11" s="1"/>
  <c r="E71" i="11" a="1"/>
  <c r="E71" i="11" s="1"/>
  <c r="E138" i="11" a="1"/>
  <c r="E138" i="11" s="1"/>
  <c r="E204" i="11" a="1"/>
  <c r="E204" i="11" s="1"/>
  <c r="E156" i="11" a="1"/>
  <c r="E156" i="11" s="1"/>
  <c r="E115" i="11" a="1"/>
  <c r="E115" i="11" s="1"/>
  <c r="E347" i="11" a="1"/>
  <c r="E347" i="11" s="1"/>
  <c r="E16" i="11" a="1"/>
  <c r="E16" i="11" s="1"/>
  <c r="E451" i="11" a="1"/>
  <c r="E451" i="11" s="1"/>
  <c r="E404" i="11" a="1"/>
  <c r="E404" i="11" s="1"/>
  <c r="E292" i="11" a="1"/>
  <c r="E292" i="11" s="1"/>
  <c r="E406" i="11" a="1"/>
  <c r="E406" i="11" s="1"/>
  <c r="E179" i="11" a="1"/>
  <c r="E179" i="11" s="1"/>
  <c r="E226" i="11" a="1"/>
  <c r="E226" i="11" s="1"/>
  <c r="E474" i="11" a="1"/>
  <c r="E474" i="11" s="1"/>
  <c r="E414" i="11" a="1"/>
  <c r="E414" i="11" s="1"/>
  <c r="E31" i="11" a="1"/>
  <c r="E31" i="11" s="1"/>
  <c r="E422" i="11" a="1"/>
  <c r="E422" i="11" s="1"/>
  <c r="E484" i="11" a="1"/>
  <c r="E484" i="11" s="1"/>
  <c r="E203" i="11" a="1"/>
  <c r="E203" i="11" s="1"/>
  <c r="E382" i="11" a="1"/>
  <c r="E382" i="11" s="1"/>
  <c r="E480" i="11" a="1"/>
  <c r="E480" i="11" s="1"/>
  <c r="E315" i="11" a="1"/>
  <c r="E315" i="11" s="1"/>
  <c r="E302" i="11" a="1"/>
  <c r="E302" i="11" s="1"/>
  <c r="E118" i="11" a="1"/>
  <c r="E118" i="11" s="1"/>
  <c r="E314" i="11" a="1"/>
  <c r="E314" i="11" s="1"/>
  <c r="E38" i="11" a="1"/>
  <c r="E38" i="11" s="1"/>
  <c r="E392" i="11" a="1"/>
  <c r="E392" i="11" s="1"/>
  <c r="E131" i="11" a="1"/>
  <c r="E131" i="11" s="1"/>
  <c r="E194" i="11" a="1"/>
  <c r="E194" i="11" s="1"/>
  <c r="E393" i="11" a="1"/>
  <c r="E393" i="11" s="1"/>
  <c r="E48" i="11" a="1"/>
  <c r="E48" i="11" s="1"/>
  <c r="E34" i="11" a="1"/>
  <c r="E34" i="11" s="1"/>
  <c r="E337" i="11" a="1"/>
  <c r="E337" i="11" s="1"/>
  <c r="E286" i="11" a="1"/>
  <c r="E286" i="11" s="1"/>
  <c r="E188" i="11" a="1"/>
  <c r="E188" i="11" s="1"/>
  <c r="E475" i="11" a="1"/>
  <c r="E475" i="11" s="1"/>
  <c r="E161" i="11" a="1"/>
  <c r="E161" i="11" s="1"/>
  <c r="E149" i="11" a="1"/>
  <c r="E149" i="11" s="1"/>
  <c r="E157" i="11" a="1"/>
  <c r="E157" i="11" s="1"/>
  <c r="E140" i="11" a="1"/>
  <c r="E140" i="11" s="1"/>
  <c r="E277" i="11" a="1"/>
  <c r="E277" i="11" s="1"/>
  <c r="E148" i="11" a="1"/>
  <c r="E148" i="11" s="1"/>
  <c r="E357" i="11" a="1"/>
  <c r="E357" i="11" s="1"/>
  <c r="E76" i="11" a="1"/>
  <c r="E76" i="11" s="1"/>
  <c r="E427" i="11" a="1"/>
  <c r="E427" i="11" s="1"/>
  <c r="E45" i="11" a="1"/>
  <c r="E45" i="11" s="1"/>
  <c r="E67" i="11" a="1"/>
  <c r="E67" i="11" s="1"/>
  <c r="E41" i="11" a="1"/>
  <c r="E41" i="11" s="1"/>
  <c r="E212" i="11" a="1"/>
  <c r="E212" i="11" s="1"/>
  <c r="E332" i="11" a="1"/>
  <c r="E332" i="11" s="1"/>
  <c r="E59" i="11" a="1"/>
  <c r="E59" i="11" s="1"/>
  <c r="E104" i="11" a="1"/>
  <c r="E104" i="11" s="1"/>
  <c r="E442" i="11" a="1"/>
  <c r="E442" i="11" s="1"/>
  <c r="E344" i="11" a="1"/>
  <c r="E344" i="11" s="1"/>
  <c r="E152" i="11" a="1"/>
  <c r="E152" i="11" s="1"/>
  <c r="E24" i="11" a="1"/>
  <c r="E24" i="11" s="1"/>
  <c r="E297" i="11" a="1"/>
  <c r="E297" i="11" s="1"/>
  <c r="E440" i="11" a="1"/>
  <c r="E440" i="11" s="1"/>
  <c r="E432" i="11" a="1"/>
  <c r="E432" i="11" s="1"/>
  <c r="E180" i="11" a="1"/>
  <c r="E180" i="11" s="1"/>
  <c r="E364" i="11" a="1"/>
  <c r="E364" i="11" s="1"/>
  <c r="E14" i="11" a="1"/>
  <c r="E14" i="11" s="1"/>
  <c r="E214" i="11" a="1"/>
  <c r="E214" i="11" s="1"/>
  <c r="E488" i="11" a="1"/>
  <c r="E488" i="11" s="1"/>
  <c r="E465" i="11" a="1"/>
  <c r="E465" i="11" s="1"/>
  <c r="E416" i="11" a="1"/>
  <c r="E416" i="11" s="1"/>
  <c r="E53" i="11" a="1"/>
  <c r="E53" i="11" s="1"/>
  <c r="E383" i="11" a="1"/>
  <c r="E383" i="11" s="1"/>
  <c r="E283" i="11" a="1"/>
  <c r="E283" i="11" s="1"/>
  <c r="E176" i="11" a="1"/>
  <c r="E176" i="11" s="1"/>
  <c r="E305" i="11" a="1"/>
  <c r="E305" i="11" s="1"/>
  <c r="E403" i="11" a="1"/>
  <c r="E403" i="11" s="1"/>
  <c r="E9" i="11" a="1"/>
  <c r="E9" i="11" s="1"/>
  <c r="E4" i="11" a="1"/>
  <c r="E4" i="11" s="1"/>
  <c r="E94" i="11" a="1"/>
  <c r="E94" i="11" s="1"/>
  <c r="E266" i="11" a="1"/>
  <c r="E266" i="11" s="1"/>
  <c r="E421" i="11" a="1"/>
  <c r="E421" i="11" s="1"/>
  <c r="E92" i="11" a="1"/>
  <c r="E92" i="11" s="1"/>
  <c r="E11" i="11" a="1"/>
  <c r="E11" i="11" s="1"/>
  <c r="E155" i="11" a="1"/>
  <c r="E155" i="11" s="1"/>
  <c r="E88" i="11" a="1"/>
  <c r="E88" i="11" s="1"/>
  <c r="E487" i="11" a="1"/>
  <c r="E487" i="11" s="1"/>
  <c r="E237" i="11" a="1"/>
  <c r="E237" i="11" s="1"/>
  <c r="E10" i="11" a="1"/>
  <c r="E10" i="11" s="1"/>
  <c r="E506" i="11" a="1"/>
  <c r="E506" i="11" s="1"/>
  <c r="E411" i="11" a="1"/>
  <c r="E411" i="11" s="1"/>
  <c r="E274" i="11" a="1"/>
  <c r="E274" i="11" s="1"/>
  <c r="E208" i="11" a="1"/>
  <c r="E208" i="11" s="1"/>
  <c r="E280" i="11" a="1"/>
  <c r="E280" i="11" s="1"/>
  <c r="E207" i="11" a="1"/>
  <c r="E207" i="11" s="1"/>
  <c r="E3" i="11" a="1"/>
  <c r="E3" i="11" s="1"/>
  <c r="E388" i="11" a="1"/>
  <c r="E388" i="11" s="1"/>
  <c r="E326" i="11" a="1"/>
  <c r="E326" i="11" s="1"/>
  <c r="E168" i="11" a="1"/>
  <c r="E168" i="11" s="1"/>
  <c r="E97" i="11" a="1"/>
  <c r="E97" i="11" s="1"/>
  <c r="E163" i="11" a="1"/>
  <c r="E163" i="11" s="1"/>
  <c r="E190" i="11" a="1"/>
  <c r="E190" i="11" s="1"/>
  <c r="E492" i="11" a="1"/>
  <c r="E492" i="11" s="1"/>
  <c r="E243" i="11" a="1"/>
  <c r="E243" i="11" s="1"/>
  <c r="E348" i="11" a="1"/>
  <c r="E348" i="11" s="1"/>
  <c r="E273" i="11" a="1"/>
  <c r="E273" i="11" s="1"/>
  <c r="E42" i="11" a="1"/>
  <c r="E42" i="11" s="1"/>
  <c r="E249" i="11" a="1"/>
  <c r="E249" i="11" s="1"/>
  <c r="E144" i="11" a="1"/>
  <c r="E144" i="11" s="1"/>
  <c r="E54" i="11" a="1"/>
  <c r="E54" i="11" s="1"/>
  <c r="E455" i="11" a="1"/>
  <c r="E455" i="11" s="1"/>
  <c r="E110" i="11" a="1"/>
  <c r="E110" i="11" s="1"/>
  <c r="E303" i="11" a="1"/>
  <c r="E303" i="11" s="1"/>
  <c r="E202" i="11" a="1"/>
  <c r="E202" i="11" s="1"/>
  <c r="E443" i="11" a="1"/>
  <c r="E443" i="11" s="1"/>
  <c r="E209" i="11" a="1"/>
  <c r="E209" i="11" s="1"/>
  <c r="E307" i="11" a="1"/>
  <c r="E307" i="11" s="1"/>
  <c r="E146" i="11" a="1"/>
  <c r="E146" i="11" s="1"/>
  <c r="E213" i="11" a="1"/>
  <c r="E213" i="11" s="1"/>
  <c r="E489" i="11" a="1"/>
  <c r="E489" i="11" s="1"/>
  <c r="E187" i="11" a="1"/>
  <c r="E187" i="11" s="1"/>
  <c r="E390" i="11" a="1"/>
  <c r="E390" i="11" s="1"/>
  <c r="E81" i="11" a="1"/>
  <c r="E81" i="11" s="1"/>
  <c r="E477" i="11" a="1"/>
  <c r="E477" i="11" s="1"/>
  <c r="E242" i="11" a="1"/>
  <c r="E242" i="11" s="1"/>
  <c r="E263" i="11" a="1"/>
  <c r="E263" i="11" s="1"/>
  <c r="E430" i="11" a="1"/>
  <c r="E430" i="11" s="1"/>
  <c r="E99" i="11" a="1"/>
  <c r="E99" i="11" s="1"/>
  <c r="E378" i="11" a="1"/>
  <c r="E378" i="11" s="1"/>
  <c r="E258" i="11" a="1"/>
  <c r="E258" i="11" s="1"/>
  <c r="E438" i="11" a="1"/>
  <c r="E438" i="11" s="1"/>
  <c r="E288" i="11" a="1"/>
  <c r="E288" i="11" s="1"/>
  <c r="E17" i="11" a="1"/>
  <c r="E17" i="11" s="1"/>
  <c r="E481" i="11" a="1"/>
  <c r="E481" i="11" s="1"/>
  <c r="E327" i="11" a="1"/>
  <c r="E327" i="11" s="1"/>
  <c r="E247" i="11" a="1"/>
  <c r="E247" i="11" s="1"/>
  <c r="E239" i="11" a="1"/>
  <c r="E239" i="11" s="1"/>
  <c r="E324" i="11" a="1"/>
  <c r="E324" i="11" s="1"/>
  <c r="E215" i="11" a="1"/>
  <c r="E215" i="11" s="1"/>
  <c r="E320" i="11" a="1"/>
  <c r="E320" i="11" s="1"/>
  <c r="E132" i="11" a="1"/>
  <c r="E132" i="11" s="1"/>
  <c r="E75" i="11" a="1"/>
  <c r="E75" i="11" s="1"/>
  <c r="E66" i="11" a="1"/>
  <c r="E66" i="11" s="1"/>
  <c r="E340" i="11" a="1"/>
  <c r="E340" i="11" s="1"/>
  <c r="E441" i="11" a="1"/>
  <c r="E441" i="11" s="1"/>
  <c r="E98" i="11" a="1"/>
  <c r="E98" i="11" s="1"/>
  <c r="E231" i="11" a="1"/>
  <c r="E231" i="11" s="1"/>
  <c r="E387" i="11" a="1"/>
  <c r="E387" i="11" s="1"/>
  <c r="E278" i="11" a="1"/>
  <c r="E278" i="11" s="1"/>
  <c r="E234" i="11" a="1"/>
  <c r="E234" i="11" s="1"/>
  <c r="E135" i="11" a="1"/>
  <c r="E135" i="11" s="1"/>
  <c r="E291" i="11" a="1"/>
  <c r="E291" i="11" s="1"/>
  <c r="E408" i="11" a="1"/>
  <c r="E408" i="11" s="1"/>
  <c r="E170" i="11" a="1"/>
  <c r="E170" i="11" s="1"/>
  <c r="E201" i="11" a="1"/>
  <c r="E201" i="11" s="1"/>
  <c r="E25" i="11" a="1"/>
  <c r="E25" i="11" s="1"/>
  <c r="E444" i="11" a="1"/>
  <c r="E444" i="11" s="1"/>
  <c r="E362" i="11" a="1"/>
  <c r="E362" i="11" s="1"/>
  <c r="E169" i="11" a="1"/>
  <c r="E169" i="11" s="1"/>
  <c r="E134" i="11" a="1"/>
  <c r="E134" i="11" s="1"/>
  <c r="E405" i="11" a="1"/>
  <c r="E405" i="11" s="1"/>
  <c r="E244" i="11" a="1"/>
  <c r="E244" i="11" s="1"/>
  <c r="E479" i="11" a="1"/>
  <c r="E479" i="11" s="1"/>
  <c r="E84" i="11" a="1"/>
  <c r="E84" i="11" s="1"/>
  <c r="E246" i="11" a="1"/>
  <c r="E246" i="11" s="1"/>
  <c r="E450" i="11" a="1"/>
  <c r="E450" i="11" s="1"/>
  <c r="E486" i="11" a="1"/>
  <c r="E486" i="11" s="1"/>
  <c r="E18" i="11" a="1"/>
  <c r="E18" i="11" s="1"/>
  <c r="E285" i="11" a="1"/>
  <c r="E285" i="11" s="1"/>
  <c r="E415" i="11" a="1"/>
  <c r="E415" i="11" s="1"/>
  <c r="E224" i="11" a="1"/>
  <c r="E224" i="11" s="1"/>
  <c r="E287" i="11" a="1"/>
  <c r="E287" i="11" s="1"/>
  <c r="E493" i="11" a="1"/>
  <c r="E493" i="11" s="1"/>
  <c r="E175" i="11" a="1"/>
  <c r="E175" i="11" s="1"/>
  <c r="E56" i="11" a="1"/>
  <c r="E56" i="11" s="1"/>
  <c r="E133" i="11" a="1"/>
  <c r="E133" i="11" s="1"/>
  <c r="E410" i="11" a="1"/>
  <c r="E410" i="11" s="1"/>
  <c r="E375" i="11" a="1"/>
  <c r="E375" i="11" s="1"/>
  <c r="E377" i="11" a="1"/>
  <c r="E377" i="11" s="1"/>
  <c r="E117" i="11" a="1"/>
  <c r="E117" i="11" s="1"/>
  <c r="E267" i="11" a="1"/>
  <c r="E267" i="11" s="1"/>
  <c r="E329" i="11" a="1"/>
  <c r="E329" i="11" s="1"/>
  <c r="E505" i="11" a="1"/>
  <c r="E505" i="11" s="1"/>
  <c r="E317" i="11" a="1"/>
  <c r="E317" i="11" s="1"/>
  <c r="E353" i="11" a="1"/>
  <c r="E353" i="11" s="1"/>
  <c r="E141" i="11" a="1"/>
  <c r="E141" i="11" s="1"/>
  <c r="E150" i="11" a="1"/>
  <c r="E150" i="11" s="1"/>
  <c r="E349" i="11" a="1"/>
  <c r="E349" i="11" s="1"/>
  <c r="E50" i="11" a="1"/>
  <c r="E50" i="11" s="1"/>
  <c r="E402" i="11" a="1"/>
  <c r="E402" i="11" s="1"/>
  <c r="E284" i="11" a="1"/>
  <c r="E284" i="11" s="1"/>
  <c r="E124" i="11" a="1"/>
  <c r="E124" i="11" s="1"/>
  <c r="E494" i="11" a="1"/>
  <c r="E494" i="11" s="1"/>
  <c r="E127" i="11" a="1"/>
  <c r="E127" i="11" s="1"/>
  <c r="E359" i="11" a="1"/>
  <c r="E359" i="11" s="1"/>
  <c r="E351" i="11" a="1"/>
  <c r="E351" i="11" s="1"/>
  <c r="E431" i="11" a="1"/>
  <c r="E431" i="11" s="1"/>
  <c r="E143" i="11" a="1"/>
  <c r="E143" i="11" s="1"/>
  <c r="E159" i="11" a="1"/>
  <c r="E159" i="11" s="1"/>
  <c r="E391" i="11" a="1"/>
  <c r="E391" i="11" s="1"/>
  <c r="E424" i="11" a="1"/>
  <c r="E424" i="11" s="1"/>
  <c r="E69" i="11" a="1"/>
  <c r="E69" i="11" s="1"/>
  <c r="E485" i="11" a="1"/>
  <c r="E485" i="11" s="1"/>
  <c r="E276" i="11" a="1"/>
  <c r="E276" i="11" s="1"/>
  <c r="E87" i="11" a="1"/>
  <c r="E87" i="11" s="1"/>
  <c r="E173" i="11" a="1"/>
  <c r="E173" i="11" s="1"/>
  <c r="E65" i="11" a="1"/>
  <c r="E65" i="11" s="1"/>
  <c r="E289" i="11" a="1"/>
  <c r="E289" i="11" s="1"/>
  <c r="E342" i="11" a="1"/>
  <c r="E342" i="11" s="1"/>
  <c r="E371" i="11" a="1"/>
  <c r="E371" i="11" s="1"/>
  <c r="E459" i="11" a="1"/>
  <c r="E459" i="11" s="1"/>
  <c r="E401" i="11" a="1"/>
  <c r="E401" i="11" s="1"/>
  <c r="E282" i="11" a="1"/>
  <c r="E282" i="11" s="1"/>
  <c r="E5" i="11" a="1"/>
  <c r="E5" i="11" s="1"/>
  <c r="E448" i="11" a="1"/>
  <c r="E448" i="11" s="1"/>
  <c r="E112" i="11" a="1"/>
  <c r="E112" i="11" s="1"/>
  <c r="E461" i="11" a="1"/>
  <c r="E461" i="11" s="1"/>
  <c r="E374" i="11" a="1"/>
  <c r="E374" i="11" s="1"/>
  <c r="E129" i="11" a="1"/>
  <c r="E129" i="11" s="1"/>
  <c r="E321" i="11" a="1"/>
  <c r="E321" i="11" s="1"/>
  <c r="E79" i="11" a="1"/>
  <c r="E79" i="11" s="1"/>
  <c r="E449" i="11" a="1"/>
  <c r="E449" i="11" s="1"/>
  <c r="E22" i="11" a="1"/>
  <c r="E22" i="11" s="1"/>
  <c r="E446" i="11" a="1"/>
  <c r="E446" i="11" s="1"/>
  <c r="E177" i="11" a="1"/>
  <c r="E177" i="11" s="1"/>
  <c r="E216" i="11" a="1"/>
  <c r="E216" i="11" s="1"/>
  <c r="E262" i="11" a="1"/>
  <c r="E262" i="11" s="1"/>
  <c r="E206" i="11" a="1"/>
  <c r="E206" i="11" s="1"/>
  <c r="E96" i="11" a="1"/>
  <c r="E96" i="11" s="1"/>
  <c r="E343" i="11" a="1"/>
  <c r="E343" i="11" s="1"/>
  <c r="E419" i="11" a="1"/>
  <c r="E419" i="11" s="1"/>
  <c r="E125" i="11" a="1"/>
  <c r="E125" i="11" s="1"/>
  <c r="E313" i="11" a="1"/>
  <c r="E313" i="11" s="1"/>
  <c r="E196" i="11" a="1"/>
  <c r="E196" i="11" s="1"/>
  <c r="E498" i="11" a="1"/>
  <c r="E498" i="11" s="1"/>
  <c r="E251" i="11" a="1"/>
  <c r="E251" i="11" s="1"/>
  <c r="E105" i="11" a="1"/>
  <c r="E105" i="11" s="1"/>
  <c r="E2" i="11" a="1"/>
  <c r="E2" i="11" s="1"/>
  <c r="E290" i="11" a="1"/>
  <c r="E290" i="11" s="1"/>
  <c r="E182" i="11" a="1"/>
  <c r="E182" i="11" s="1"/>
  <c r="E367" i="11" a="1"/>
  <c r="E367" i="11" s="1"/>
  <c r="E425" i="11" a="1"/>
  <c r="E425" i="11" s="1"/>
  <c r="E199" i="11" a="1"/>
  <c r="E199" i="11" s="1"/>
  <c r="E158" i="11" a="1"/>
  <c r="E158" i="11" s="1"/>
  <c r="E113" i="11" a="1"/>
  <c r="E113" i="11" s="1"/>
  <c r="E495" i="11" a="1"/>
  <c r="E495" i="11" s="1"/>
  <c r="E312" i="11" a="1"/>
  <c r="E312" i="11" s="1"/>
  <c r="E136" i="11" a="1"/>
  <c r="E136" i="11" s="1"/>
  <c r="E174" i="11" a="1"/>
  <c r="E174" i="11" s="1"/>
  <c r="E497" i="11" a="1"/>
  <c r="E497" i="11" s="1"/>
  <c r="E420" i="11" a="1"/>
  <c r="E420" i="11" s="1"/>
  <c r="E398" i="11" a="1"/>
  <c r="E398" i="11" s="1"/>
  <c r="E311" i="11" a="1"/>
  <c r="E311" i="11" s="1"/>
  <c r="E178" i="11" a="1"/>
  <c r="E178" i="11" s="1"/>
  <c r="E139" i="11" a="1"/>
  <c r="E139" i="11" s="1"/>
  <c r="E35" i="11" a="1"/>
  <c r="E35" i="11" s="1"/>
  <c r="E264" i="11" a="1"/>
  <c r="E264" i="11" s="1"/>
  <c r="E345" i="11" a="1"/>
  <c r="E345" i="11" s="1"/>
  <c r="E352" i="11" a="1"/>
  <c r="E352" i="11" s="1"/>
  <c r="E74" i="11" a="1"/>
  <c r="E74" i="11" s="1"/>
  <c r="E19" i="11" a="1"/>
  <c r="E19" i="11" s="1"/>
  <c r="E300" i="11" a="1"/>
  <c r="E300" i="11" s="1"/>
  <c r="E496" i="11" a="1"/>
  <c r="E496" i="11" s="1"/>
  <c r="E385" i="11" a="1"/>
  <c r="E385" i="11" s="1"/>
  <c r="E26" i="11" a="1"/>
  <c r="E26" i="11" s="1"/>
  <c r="E310" i="11" a="1"/>
  <c r="E310" i="11" s="1"/>
  <c r="E268" i="11" a="1"/>
  <c r="E268" i="11" s="1"/>
  <c r="E20" i="11" a="1"/>
  <c r="E20" i="11" s="1"/>
  <c r="E265" i="11" a="1"/>
  <c r="E265" i="11" s="1"/>
  <c r="E29" i="11" a="1"/>
  <c r="E29" i="11" s="1"/>
  <c r="E254" i="11" a="1"/>
  <c r="E254" i="11" s="1"/>
  <c r="E51" i="11" a="1"/>
  <c r="E51" i="11" s="1"/>
  <c r="E235" i="11" a="1"/>
  <c r="E235" i="11" s="1"/>
  <c r="E354" i="11" a="1"/>
  <c r="E354" i="11" s="1"/>
  <c r="E238" i="11" a="1"/>
  <c r="E238" i="11" s="1"/>
  <c r="E236" i="11" a="1"/>
  <c r="E236" i="11" s="1"/>
  <c r="E330" i="11" a="1"/>
  <c r="E330" i="11" s="1"/>
  <c r="E308" i="11" a="1"/>
  <c r="E308" i="11" s="1"/>
  <c r="E78" i="11" a="1"/>
  <c r="E78" i="11" s="1"/>
  <c r="E462" i="11" a="1"/>
  <c r="E462" i="11" s="1"/>
  <c r="E397" i="11" a="1"/>
  <c r="E397" i="11" s="1"/>
  <c r="E193" i="11" a="1"/>
  <c r="E193" i="11" s="1"/>
  <c r="E309" i="11" a="1"/>
  <c r="E309" i="11" s="1"/>
  <c r="E181" i="11" a="1"/>
  <c r="E181" i="11" s="1"/>
  <c r="E256" i="11" a="1"/>
  <c r="E256" i="11" s="1"/>
  <c r="E102" i="11" a="1"/>
  <c r="E102" i="11" s="1"/>
  <c r="E368" i="11" a="1"/>
  <c r="E368" i="11" s="1"/>
  <c r="E47" i="11" a="1"/>
  <c r="E47" i="11" s="1"/>
  <c r="E476" i="11" a="1"/>
  <c r="E476" i="11" s="1"/>
  <c r="E130" i="11" a="1"/>
  <c r="E130" i="11" s="1"/>
  <c r="E189" i="11" a="1"/>
  <c r="E189" i="11" s="1"/>
  <c r="E389" i="11" a="1"/>
  <c r="E389" i="11" s="1"/>
  <c r="E325" i="11" a="1"/>
  <c r="E325" i="11" s="1"/>
  <c r="E409" i="11" a="1"/>
  <c r="E409" i="11" s="1"/>
  <c r="E469" i="11" a="1"/>
  <c r="E469" i="11" s="1"/>
  <c r="E46" i="11" a="1"/>
  <c r="E46" i="11" s="1"/>
  <c r="E319" i="11" a="1"/>
  <c r="E319" i="11" s="1"/>
  <c r="E499" i="11" a="1"/>
  <c r="E499" i="11" s="1"/>
  <c r="E471" i="11" a="1"/>
  <c r="E471" i="11" s="1"/>
  <c r="E39" i="11" a="1"/>
  <c r="E39" i="11" s="1"/>
  <c r="E114" i="11" a="1"/>
  <c r="E114" i="11" s="1"/>
  <c r="E323" i="11" a="1"/>
  <c r="E323" i="11" s="1"/>
  <c r="E183" i="11" a="1"/>
  <c r="E183" i="11" s="1"/>
  <c r="E121" i="11" a="1"/>
  <c r="E121" i="11" s="1"/>
  <c r="E458" i="11" a="1"/>
  <c r="E458" i="11" s="1"/>
  <c r="E142" i="11" a="1"/>
  <c r="E142" i="11" s="1"/>
  <c r="E23" i="11" a="1"/>
  <c r="E23" i="11" s="1"/>
  <c r="E386" i="11" a="1"/>
  <c r="E386" i="11" s="1"/>
  <c r="E245" i="11" a="1"/>
  <c r="E245" i="11" s="1"/>
  <c r="E395" i="11" a="1"/>
  <c r="E395" i="11" s="1"/>
  <c r="E137" i="11" a="1"/>
  <c r="E137" i="11" s="1"/>
  <c r="E271" i="11" a="1"/>
  <c r="E271" i="11" s="1"/>
  <c r="E294" i="11" a="1"/>
  <c r="E294" i="11" s="1"/>
  <c r="E464" i="11" a="1"/>
  <c r="E464" i="11" s="1"/>
  <c r="E335" i="11" a="1"/>
  <c r="E335" i="11" s="1"/>
  <c r="E491" i="11" a="1"/>
  <c r="E491" i="11" s="1"/>
  <c r="E373" i="11" a="1"/>
  <c r="E373" i="11" s="1"/>
  <c r="E322" i="11" a="1"/>
  <c r="E322" i="11" s="1"/>
  <c r="E435" i="11" a="1"/>
  <c r="E435" i="11" s="1"/>
  <c r="E293" i="11" a="1"/>
  <c r="E293" i="11" s="1"/>
  <c r="E222" i="11" a="1"/>
  <c r="E222" i="11" s="1"/>
  <c r="E160" i="11" a="1"/>
  <c r="E160" i="11" s="1"/>
  <c r="E372" i="11" a="1"/>
  <c r="E372" i="11" s="1"/>
  <c r="E218" i="11" a="1"/>
  <c r="E218" i="11" s="1"/>
  <c r="E32" i="11" a="1"/>
  <c r="E32" i="11" s="1"/>
  <c r="E452" i="11" a="1"/>
  <c r="E452" i="11" s="1"/>
  <c r="E270" i="11" a="1"/>
  <c r="E270" i="11" s="1"/>
  <c r="E336" i="11" a="1"/>
  <c r="E336" i="11" s="1"/>
  <c r="E52" i="11" a="1"/>
  <c r="E52" i="11" s="1"/>
  <c r="E248" i="11" a="1"/>
  <c r="E248" i="11" s="1"/>
  <c r="E229" i="11" a="1"/>
  <c r="E229" i="11" s="1"/>
  <c r="E295" i="11" a="1"/>
  <c r="E295" i="11" s="1"/>
  <c r="E301" i="11" a="1"/>
  <c r="E301" i="11" s="1"/>
  <c r="E7" i="11" a="1"/>
  <c r="E7" i="11" s="1"/>
  <c r="E500" i="11" a="1"/>
  <c r="E500" i="11" s="1"/>
  <c r="E210" i="11" a="1"/>
  <c r="E210" i="11" s="1"/>
  <c r="E145" i="11" a="1"/>
  <c r="E145" i="11" s="1"/>
  <c r="E437" i="11" a="1"/>
  <c r="E437" i="11" s="1"/>
  <c r="E77" i="11" a="1"/>
  <c r="E77" i="11" s="1"/>
  <c r="E255" i="11" a="1"/>
  <c r="E255" i="11" s="1"/>
  <c r="E380" i="11" a="1"/>
  <c r="E380" i="11" s="1"/>
  <c r="E328" i="11" a="1"/>
  <c r="E328" i="11" s="1"/>
  <c r="E36" i="11" a="1"/>
  <c r="E36" i="11" s="1"/>
  <c r="E103" i="11" a="1"/>
  <c r="E103" i="11" s="1"/>
  <c r="E460" i="11" a="1"/>
  <c r="E460" i="11" s="1"/>
  <c r="E350" i="11" a="1"/>
  <c r="E350" i="11" s="1"/>
  <c r="E365" i="11" a="1"/>
  <c r="E365" i="11" s="1"/>
  <c r="E445" i="11" a="1"/>
  <c r="E445" i="11" s="1"/>
  <c r="E171" i="11" a="1"/>
  <c r="E171" i="11" s="1"/>
  <c r="E439" i="11" a="1"/>
  <c r="E439" i="11" s="1"/>
  <c r="E360" i="11" a="1"/>
  <c r="E360" i="11" s="1"/>
  <c r="E366" i="11" a="1"/>
  <c r="E366" i="11" s="1"/>
  <c r="E108" i="11" a="1"/>
  <c r="E108" i="11" s="1"/>
  <c r="E123" i="11" a="1"/>
  <c r="E123" i="11" s="1"/>
  <c r="E453" i="11" a="1"/>
  <c r="E453" i="11" s="1"/>
  <c r="E15" i="11" a="1"/>
  <c r="E15" i="11" s="1"/>
  <c r="E227" i="11" a="1"/>
  <c r="E227" i="11" s="1"/>
  <c r="E111" i="11" a="1"/>
  <c r="E111" i="11" s="1"/>
  <c r="E58" i="11" a="1"/>
  <c r="E58" i="11" s="1"/>
  <c r="E186" i="11" a="1"/>
  <c r="E186" i="11" s="1"/>
  <c r="E63" i="11" a="1"/>
  <c r="E63" i="11" s="1"/>
  <c r="E166" i="11" a="1"/>
  <c r="E166" i="11" s="1"/>
  <c r="E253" i="11" a="1"/>
  <c r="E253" i="11" s="1"/>
  <c r="E384" i="11" a="1"/>
  <c r="E384" i="11" s="1"/>
  <c r="E412" i="11" a="1"/>
  <c r="E412" i="11" s="1"/>
  <c r="E257" i="11" a="1"/>
  <c r="E257" i="11" s="1"/>
  <c r="E219" i="11" a="1"/>
  <c r="E219" i="11" s="1"/>
  <c r="E109" i="11" a="1"/>
  <c r="E109" i="11" s="1"/>
  <c r="E8" i="11" a="1"/>
  <c r="E8" i="11" s="1"/>
  <c r="E44" i="11" a="1"/>
  <c r="E44" i="11" s="1"/>
  <c r="E341" i="11" a="1"/>
  <c r="E341" i="11" s="1"/>
  <c r="E334" i="11" a="1"/>
  <c r="E334" i="11" s="1"/>
  <c r="E318" i="11" a="1"/>
  <c r="E318" i="11" s="1"/>
  <c r="E223" i="11" a="1"/>
  <c r="E223" i="11" s="1"/>
  <c r="E400" i="11" a="1"/>
  <c r="E400" i="11" s="1"/>
  <c r="E470" i="11" a="1"/>
  <c r="E470" i="11" s="1"/>
  <c r="E197" i="11" a="1"/>
  <c r="E197" i="11" s="1"/>
  <c r="E21" i="11" a="1"/>
  <c r="E21" i="11" s="1"/>
  <c r="E49" i="11" a="1"/>
  <c r="E49" i="11" s="1"/>
  <c r="E221" i="11" a="1"/>
  <c r="E221" i="11" s="1"/>
  <c r="E363" i="11" a="1"/>
  <c r="E363" i="11" s="1"/>
  <c r="E478" i="11" a="1"/>
  <c r="E478" i="11" s="1"/>
  <c r="E225" i="11" a="1"/>
  <c r="E225" i="11" s="1"/>
  <c r="E153" i="11" a="1"/>
  <c r="E153" i="11" s="1"/>
  <c r="E304" i="11" a="1"/>
  <c r="E304" i="11" s="1"/>
  <c r="E407" i="11" a="1"/>
  <c r="E407" i="11" s="1"/>
  <c r="E200" i="11" a="1"/>
  <c r="E200" i="11" s="1"/>
  <c r="E43" i="11" a="1"/>
  <c r="E43" i="11" s="1"/>
  <c r="E122" i="11" a="1"/>
  <c r="E122" i="11" s="1"/>
  <c r="E434" i="11" a="1"/>
  <c r="E434" i="11" s="1"/>
  <c r="E220" i="11" a="1"/>
  <c r="E220" i="11" s="1"/>
  <c r="E482" i="11" a="1"/>
  <c r="E482" i="11" s="1"/>
  <c r="E503" i="11" a="1"/>
  <c r="E503" i="11" s="1"/>
  <c r="E296" i="11" a="1"/>
  <c r="E296" i="11" s="1"/>
  <c r="E355" i="11" a="1"/>
  <c r="E355" i="11" s="1"/>
  <c r="E473" i="11" a="1"/>
  <c r="E473" i="11" s="1"/>
  <c r="E396" i="11" a="1"/>
  <c r="E396" i="11" s="1"/>
  <c r="E192" i="11" a="1"/>
  <c r="E192" i="11" s="1"/>
  <c r="E333" i="11" a="1"/>
  <c r="E333" i="11" s="1"/>
  <c r="E100" i="11" a="1"/>
  <c r="E100" i="11" s="1"/>
  <c r="E119" i="11" a="1"/>
  <c r="E119" i="11" s="1"/>
  <c r="E463" i="11" a="1"/>
  <c r="E463" i="11" s="1"/>
  <c r="E195" i="11" a="1"/>
  <c r="E195" i="11" s="1"/>
  <c r="E269" i="11" a="1"/>
  <c r="E269" i="11" s="1"/>
  <c r="E164" i="11" a="1"/>
  <c r="E164" i="11" s="1"/>
  <c r="E275" i="11" a="1"/>
  <c r="E275" i="11" s="1"/>
  <c r="E370" i="11" a="1"/>
  <c r="E370" i="11" s="1"/>
  <c r="E101" i="11" a="1"/>
  <c r="E101" i="11" s="1"/>
  <c r="E64" i="11" a="1"/>
  <c r="E64" i="11" s="1"/>
  <c r="E394" i="11" a="1"/>
  <c r="E394" i="11" s="1"/>
  <c r="E358" i="11" a="1"/>
  <c r="E358" i="11" s="1"/>
  <c r="E70" i="11" a="1"/>
  <c r="E70" i="11" s="1"/>
  <c r="E379" i="11" a="1"/>
  <c r="E379" i="11" s="1"/>
  <c r="E466" i="11" a="1"/>
  <c r="E466" i="11" s="1"/>
  <c r="E91" i="11" a="1"/>
  <c r="E91" i="11" s="1"/>
  <c r="E232" i="11" a="1"/>
  <c r="E232" i="11" s="1"/>
  <c r="E279" i="11" a="1"/>
  <c r="E279" i="11" s="1"/>
  <c r="E299" i="11" a="1"/>
  <c r="E299" i="11" s="1"/>
  <c r="E211" i="11" a="1"/>
  <c r="E211" i="11" s="1"/>
  <c r="E436" i="11" a="1"/>
  <c r="E436" i="11" s="1"/>
  <c r="E259" i="11" a="1"/>
  <c r="E259" i="11" s="1"/>
  <c r="E272" i="11" a="1"/>
  <c r="E272" i="11" s="1"/>
  <c r="E472" i="11" a="1"/>
  <c r="E472" i="11" s="1"/>
  <c r="E339" i="11" a="1"/>
  <c r="E339" i="11" s="1"/>
  <c r="E27" i="11" a="1"/>
  <c r="E27" i="11" s="1"/>
  <c r="E85" i="11" a="1"/>
  <c r="E85" i="11" s="1"/>
  <c r="E73" i="11" a="1"/>
  <c r="E73" i="11" s="1"/>
  <c r="E426" i="11" a="1"/>
  <c r="E426" i="11" s="1"/>
  <c r="E331" i="11" a="1"/>
  <c r="E331" i="11" s="1"/>
  <c r="E40" i="11" a="1"/>
  <c r="E40" i="11" s="1"/>
  <c r="E468" i="11" a="1"/>
  <c r="E468" i="11" s="1"/>
  <c r="E504" i="11" a="1"/>
  <c r="E504" i="11" s="1"/>
  <c r="E28" i="11" a="1"/>
  <c r="E28" i="11" s="1"/>
  <c r="E429" i="11" a="1"/>
  <c r="E429" i="11" s="1"/>
  <c r="E120" i="11" a="1"/>
  <c r="E120" i="11" s="1"/>
  <c r="E456" i="11" a="1"/>
  <c r="E456" i="11" s="1"/>
  <c r="E106" i="11" a="1"/>
  <c r="E106" i="11" s="1"/>
  <c r="E298" i="11" a="1"/>
  <c r="E298" i="11" s="1"/>
  <c r="E399" i="11" a="1"/>
  <c r="E399" i="11" s="1"/>
  <c r="E191" i="11" a="1"/>
  <c r="E191" i="11" s="1"/>
  <c r="E107" i="11" a="1"/>
  <c r="E107" i="11" s="1"/>
  <c r="D151" i="11" a="1"/>
  <c r="D151" i="11" s="1"/>
  <c r="M151" i="11" s="1"/>
  <c r="D165" i="11" a="1"/>
  <c r="D165" i="11" s="1"/>
  <c r="D252" i="11" a="1"/>
  <c r="D252" i="11" s="1"/>
  <c r="D338" i="11" a="1"/>
  <c r="D338" i="11" s="1"/>
  <c r="D306" i="11" a="1"/>
  <c r="D306" i="11" s="1"/>
  <c r="D86" i="11" a="1"/>
  <c r="D86" i="11" s="1"/>
  <c r="D240" i="11" a="1"/>
  <c r="D240" i="11" s="1"/>
  <c r="D55" i="11" a="1"/>
  <c r="D55" i="11" s="1"/>
  <c r="M55" i="11" s="1"/>
  <c r="D260" i="11" a="1"/>
  <c r="D260" i="11" s="1"/>
  <c r="M260" i="11" s="1"/>
  <c r="D230" i="11" a="1"/>
  <c r="D230" i="11" s="1"/>
  <c r="D423" i="11" a="1"/>
  <c r="D423" i="11" s="1"/>
  <c r="D428" i="11" a="1"/>
  <c r="D428" i="11" s="1"/>
  <c r="D126" i="11" a="1"/>
  <c r="D126" i="11" s="1"/>
  <c r="D501" i="11" a="1"/>
  <c r="D501" i="11" s="1"/>
  <c r="D356" i="11" a="1"/>
  <c r="D356" i="11" s="1"/>
  <c r="D454" i="11" a="1"/>
  <c r="D454" i="11" s="1"/>
  <c r="M454" i="11" s="1"/>
  <c r="D502" i="11" a="1"/>
  <c r="D502" i="11" s="1"/>
  <c r="M502" i="11" s="1"/>
  <c r="D128" i="11" a="1"/>
  <c r="D128" i="11" s="1"/>
  <c r="D57" i="11" a="1"/>
  <c r="D57" i="11" s="1"/>
  <c r="D116" i="11" a="1"/>
  <c r="D116" i="11" s="1"/>
  <c r="D361" i="11" a="1"/>
  <c r="D361" i="11" s="1"/>
  <c r="D89" i="11" a="1"/>
  <c r="D89" i="11" s="1"/>
  <c r="D205" i="11" a="1"/>
  <c r="D205" i="11" s="1"/>
  <c r="D346" i="11" a="1"/>
  <c r="D346" i="11" s="1"/>
  <c r="M346" i="11" s="1"/>
  <c r="D241" i="11" a="1"/>
  <c r="D241" i="11" s="1"/>
  <c r="M241" i="11" s="1"/>
  <c r="D60" i="11" a="1"/>
  <c r="D60" i="11" s="1"/>
  <c r="D261" i="11" a="1"/>
  <c r="D261" i="11" s="1"/>
  <c r="D80" i="11" a="1"/>
  <c r="D80" i="11" s="1"/>
  <c r="D13" i="11" a="1"/>
  <c r="D13" i="11" s="1"/>
  <c r="D413" i="11" a="1"/>
  <c r="D413" i="11" s="1"/>
  <c r="D316" i="11" a="1"/>
  <c r="D316" i="11" s="1"/>
  <c r="D37" i="11" a="1"/>
  <c r="D37" i="11" s="1"/>
  <c r="M37" i="11" s="1"/>
  <c r="D184" i="11" a="1"/>
  <c r="D184" i="11" s="1"/>
  <c r="M184" i="11" s="1"/>
  <c r="D83" i="11" a="1"/>
  <c r="D83" i="11" s="1"/>
  <c r="D6" i="11" a="1"/>
  <c r="D6" i="11" s="1"/>
  <c r="D147" i="11" a="1"/>
  <c r="D147" i="11" s="1"/>
  <c r="D68" i="11" a="1"/>
  <c r="D68" i="11" s="1"/>
  <c r="D90" i="11" a="1"/>
  <c r="D90" i="11" s="1"/>
  <c r="D162" i="11" a="1"/>
  <c r="D162" i="11" s="1"/>
  <c r="D433" i="11" a="1"/>
  <c r="D433" i="11" s="1"/>
  <c r="M433" i="11" s="1"/>
  <c r="D30" i="11" a="1"/>
  <c r="D30" i="11" s="1"/>
  <c r="M30" i="11" s="1"/>
  <c r="D62" i="11" a="1"/>
  <c r="D62" i="11" s="1"/>
  <c r="D369" i="11" a="1"/>
  <c r="D369" i="11" s="1"/>
  <c r="D418" i="11" a="1"/>
  <c r="D418" i="11" s="1"/>
  <c r="D281" i="11" a="1"/>
  <c r="D281" i="11" s="1"/>
  <c r="D154" i="11" a="1"/>
  <c r="D154" i="11" s="1"/>
  <c r="D95" i="11" a="1"/>
  <c r="D95" i="11" s="1"/>
  <c r="D93" i="11" a="1"/>
  <c r="D93" i="11" s="1"/>
  <c r="M93" i="11" s="1"/>
  <c r="D228" i="11" a="1"/>
  <c r="D228" i="11" s="1"/>
  <c r="M228" i="11" s="1"/>
  <c r="D467" i="11" a="1"/>
  <c r="D467" i="11" s="1"/>
  <c r="D376" i="11" a="1"/>
  <c r="D376" i="11" s="1"/>
  <c r="D250" i="11" a="1"/>
  <c r="D250" i="11" s="1"/>
  <c r="D217" i="11" a="1"/>
  <c r="D217" i="11" s="1"/>
  <c r="D417" i="11" a="1"/>
  <c r="D417" i="11" s="1"/>
  <c r="D12" i="11" a="1"/>
  <c r="D12" i="11" s="1"/>
  <c r="D167" i="11" a="1"/>
  <c r="D167" i="11" s="1"/>
  <c r="M167" i="11" s="1"/>
  <c r="D447" i="11" a="1"/>
  <c r="D447" i="11" s="1"/>
  <c r="M447" i="11" s="1"/>
  <c r="D483" i="11" a="1"/>
  <c r="D483" i="11" s="1"/>
  <c r="D233" i="11" a="1"/>
  <c r="D233" i="11" s="1"/>
  <c r="D185" i="11" a="1"/>
  <c r="D185" i="11" s="1"/>
  <c r="D61" i="11" a="1"/>
  <c r="D61" i="11" s="1"/>
  <c r="D172" i="11" a="1"/>
  <c r="D172" i="11" s="1"/>
  <c r="D490" i="11" a="1"/>
  <c r="D490" i="11" s="1"/>
  <c r="D381" i="11" a="1"/>
  <c r="D381" i="11" s="1"/>
  <c r="M381" i="11" s="1"/>
  <c r="D33" i="11" a="1"/>
  <c r="D33" i="11" s="1"/>
  <c r="M33" i="11" s="1"/>
  <c r="D198" i="11" a="1"/>
  <c r="D198" i="11" s="1"/>
  <c r="D457" i="11" a="1"/>
  <c r="D457" i="11" s="1"/>
  <c r="D72" i="11" a="1"/>
  <c r="D72" i="11" s="1"/>
  <c r="D82" i="11" a="1"/>
  <c r="D82" i="11" s="1"/>
  <c r="D71" i="11" a="1"/>
  <c r="D71" i="11" s="1"/>
  <c r="D138" i="11" a="1"/>
  <c r="D138" i="11" s="1"/>
  <c r="D204" i="11" a="1"/>
  <c r="D204" i="11" s="1"/>
  <c r="M204" i="11" s="1"/>
  <c r="D156" i="11" a="1"/>
  <c r="D156" i="11" s="1"/>
  <c r="M156" i="11" s="1"/>
  <c r="D115" i="11" a="1"/>
  <c r="D115" i="11" s="1"/>
  <c r="D347" i="11" a="1"/>
  <c r="D347" i="11" s="1"/>
  <c r="D16" i="11" a="1"/>
  <c r="D16" i="11" s="1"/>
  <c r="D451" i="11" a="1"/>
  <c r="D451" i="11" s="1"/>
  <c r="D404" i="11" a="1"/>
  <c r="D404" i="11" s="1"/>
  <c r="D292" i="11" a="1"/>
  <c r="D292" i="11" s="1"/>
  <c r="D406" i="11" a="1"/>
  <c r="D406" i="11" s="1"/>
  <c r="M406" i="11" s="1"/>
  <c r="D179" i="11" a="1"/>
  <c r="D179" i="11" s="1"/>
  <c r="M179" i="11" s="1"/>
  <c r="D226" i="11" a="1"/>
  <c r="D226" i="11" s="1"/>
  <c r="D474" i="11" a="1"/>
  <c r="D474" i="11" s="1"/>
  <c r="D414" i="11" a="1"/>
  <c r="D414" i="11" s="1"/>
  <c r="D31" i="11" a="1"/>
  <c r="D31" i="11" s="1"/>
  <c r="D422" i="11" a="1"/>
  <c r="D422" i="11" s="1"/>
  <c r="D484" i="11" a="1"/>
  <c r="D484" i="11" s="1"/>
  <c r="D203" i="11" a="1"/>
  <c r="D203" i="11" s="1"/>
  <c r="M203" i="11" s="1"/>
  <c r="D382" i="11" a="1"/>
  <c r="D382" i="11" s="1"/>
  <c r="M382" i="11" s="1"/>
  <c r="D480" i="11" a="1"/>
  <c r="D480" i="11" s="1"/>
  <c r="D315" i="11" a="1"/>
  <c r="D315" i="11" s="1"/>
  <c r="D302" i="11" a="1"/>
  <c r="D302" i="11" s="1"/>
  <c r="D118" i="11" a="1"/>
  <c r="D118" i="11" s="1"/>
  <c r="D314" i="11" a="1"/>
  <c r="D314" i="11" s="1"/>
  <c r="D38" i="11" a="1"/>
  <c r="D38" i="11" s="1"/>
  <c r="D392" i="11" a="1"/>
  <c r="D392" i="11" s="1"/>
  <c r="M392" i="11" s="1"/>
  <c r="D131" i="11" a="1"/>
  <c r="D131" i="11" s="1"/>
  <c r="M131" i="11" s="1"/>
  <c r="D194" i="11" a="1"/>
  <c r="D194" i="11" s="1"/>
  <c r="D393" i="11" a="1"/>
  <c r="D393" i="11" s="1"/>
  <c r="D48" i="11" a="1"/>
  <c r="D48" i="11" s="1"/>
  <c r="D34" i="11" a="1"/>
  <c r="D34" i="11" s="1"/>
  <c r="D337" i="11" a="1"/>
  <c r="D337" i="11" s="1"/>
  <c r="D286" i="11" a="1"/>
  <c r="D286" i="11" s="1"/>
  <c r="D188" i="11" a="1"/>
  <c r="D188" i="11" s="1"/>
  <c r="M188" i="11" s="1"/>
  <c r="D475" i="11" a="1"/>
  <c r="D475" i="11" s="1"/>
  <c r="M475" i="11" s="1"/>
  <c r="D161" i="11" a="1"/>
  <c r="D161" i="11" s="1"/>
  <c r="D149" i="11" a="1"/>
  <c r="D149" i="11" s="1"/>
  <c r="D157" i="11" a="1"/>
  <c r="D157" i="11" s="1"/>
  <c r="D140" i="11" a="1"/>
  <c r="D140" i="11" s="1"/>
  <c r="D277" i="11" a="1"/>
  <c r="D277" i="11" s="1"/>
  <c r="D148" i="11" a="1"/>
  <c r="D148" i="11" s="1"/>
  <c r="D357" i="11" a="1"/>
  <c r="D357" i="11" s="1"/>
  <c r="M357" i="11" s="1"/>
  <c r="D76" i="11" a="1"/>
  <c r="D76" i="11" s="1"/>
  <c r="M76" i="11" s="1"/>
  <c r="D427" i="11" a="1"/>
  <c r="D427" i="11" s="1"/>
  <c r="D45" i="11" a="1"/>
  <c r="D45" i="11" s="1"/>
  <c r="D67" i="11" a="1"/>
  <c r="D67" i="11" s="1"/>
  <c r="D41" i="11" a="1"/>
  <c r="D41" i="11" s="1"/>
  <c r="D212" i="11" a="1"/>
  <c r="D212" i="11" s="1"/>
  <c r="D332" i="11" a="1"/>
  <c r="D332" i="11" s="1"/>
  <c r="D59" i="11" a="1"/>
  <c r="D59" i="11" s="1"/>
  <c r="M59" i="11" s="1"/>
  <c r="D104" i="11" a="1"/>
  <c r="D104" i="11" s="1"/>
  <c r="M104" i="11" s="1"/>
  <c r="D442" i="11" a="1"/>
  <c r="D442" i="11" s="1"/>
  <c r="D344" i="11" a="1"/>
  <c r="D344" i="11" s="1"/>
  <c r="D152" i="11" a="1"/>
  <c r="D152" i="11" s="1"/>
  <c r="D24" i="11" a="1"/>
  <c r="D24" i="11" s="1"/>
  <c r="D297" i="11" a="1"/>
  <c r="D297" i="11" s="1"/>
  <c r="D440" i="11" a="1"/>
  <c r="D440" i="11" s="1"/>
  <c r="D432" i="11" a="1"/>
  <c r="D432" i="11" s="1"/>
  <c r="M432" i="11" s="1"/>
  <c r="D180" i="11" a="1"/>
  <c r="D180" i="11" s="1"/>
  <c r="M180" i="11" s="1"/>
  <c r="D364" i="11" a="1"/>
  <c r="D364" i="11" s="1"/>
  <c r="D14" i="11" a="1"/>
  <c r="D14" i="11" s="1"/>
  <c r="D214" i="11" a="1"/>
  <c r="D214" i="11" s="1"/>
  <c r="D488" i="11" a="1"/>
  <c r="D488" i="11" s="1"/>
  <c r="D465" i="11" a="1"/>
  <c r="D465" i="11" s="1"/>
  <c r="D416" i="11" a="1"/>
  <c r="D416" i="11" s="1"/>
  <c r="D53" i="11" a="1"/>
  <c r="D53" i="11" s="1"/>
  <c r="M53" i="11" s="1"/>
  <c r="D383" i="11" a="1"/>
  <c r="D383" i="11" s="1"/>
  <c r="M383" i="11" s="1"/>
  <c r="D283" i="11" a="1"/>
  <c r="D283" i="11" s="1"/>
  <c r="D176" i="11" a="1"/>
  <c r="D176" i="11" s="1"/>
  <c r="D305" i="11" a="1"/>
  <c r="D305" i="11" s="1"/>
  <c r="D403" i="11" a="1"/>
  <c r="D403" i="11" s="1"/>
  <c r="D9" i="11" a="1"/>
  <c r="D9" i="11" s="1"/>
  <c r="D4" i="11" a="1"/>
  <c r="D4" i="11" s="1"/>
  <c r="D94" i="11" a="1"/>
  <c r="D94" i="11" s="1"/>
  <c r="M94" i="11" s="1"/>
  <c r="D266" i="11" a="1"/>
  <c r="D266" i="11" s="1"/>
  <c r="M266" i="11" s="1"/>
  <c r="D421" i="11" a="1"/>
  <c r="D421" i="11" s="1"/>
  <c r="D92" i="11" a="1"/>
  <c r="D92" i="11" s="1"/>
  <c r="D11" i="11" a="1"/>
  <c r="D11" i="11" s="1"/>
  <c r="D155" i="11" a="1"/>
  <c r="D155" i="11" s="1"/>
  <c r="D88" i="11" a="1"/>
  <c r="D88" i="11" s="1"/>
  <c r="D487" i="11" a="1"/>
  <c r="D487" i="11" s="1"/>
  <c r="D237" i="11" a="1"/>
  <c r="D237" i="11" s="1"/>
  <c r="M237" i="11" s="1"/>
  <c r="D10" i="11" a="1"/>
  <c r="D10" i="11" s="1"/>
  <c r="M10" i="11" s="1"/>
  <c r="D506" i="11" a="1"/>
  <c r="D506" i="11" s="1"/>
  <c r="D411" i="11" a="1"/>
  <c r="D411" i="11" s="1"/>
  <c r="D274" i="11" a="1"/>
  <c r="D274" i="11" s="1"/>
  <c r="D208" i="11" a="1"/>
  <c r="D208" i="11" s="1"/>
  <c r="D280" i="11" a="1"/>
  <c r="D280" i="11" s="1"/>
  <c r="D207" i="11" a="1"/>
  <c r="D207" i="11" s="1"/>
  <c r="D3" i="11" a="1"/>
  <c r="D3" i="11" s="1"/>
  <c r="M3" i="11" s="1"/>
  <c r="D388" i="11" a="1"/>
  <c r="D388" i="11" s="1"/>
  <c r="M388" i="11" s="1"/>
  <c r="D326" i="11" a="1"/>
  <c r="D326" i="11" s="1"/>
  <c r="D168" i="11" a="1"/>
  <c r="D168" i="11" s="1"/>
  <c r="D97" i="11" a="1"/>
  <c r="D97" i="11" s="1"/>
  <c r="D163" i="11" a="1"/>
  <c r="D163" i="11" s="1"/>
  <c r="D190" i="11" a="1"/>
  <c r="D190" i="11" s="1"/>
  <c r="D492" i="11" a="1"/>
  <c r="D492" i="11" s="1"/>
  <c r="D243" i="11" a="1"/>
  <c r="D243" i="11" s="1"/>
  <c r="M243" i="11" s="1"/>
  <c r="D348" i="11" a="1"/>
  <c r="D348" i="11" s="1"/>
  <c r="M348" i="11" s="1"/>
  <c r="D273" i="11" a="1"/>
  <c r="D273" i="11" s="1"/>
  <c r="D42" i="11" a="1"/>
  <c r="D42" i="11" s="1"/>
  <c r="D249" i="11" a="1"/>
  <c r="D249" i="11" s="1"/>
  <c r="D144" i="11" a="1"/>
  <c r="D144" i="11" s="1"/>
  <c r="D54" i="11" a="1"/>
  <c r="D54" i="11" s="1"/>
  <c r="D455" i="11" a="1"/>
  <c r="D455" i="11" s="1"/>
  <c r="D110" i="11" a="1"/>
  <c r="D110" i="11" s="1"/>
  <c r="M110" i="11" s="1"/>
  <c r="D303" i="11" a="1"/>
  <c r="D303" i="11" s="1"/>
  <c r="M303" i="11" s="1"/>
  <c r="D202" i="11" a="1"/>
  <c r="D202" i="11" s="1"/>
  <c r="D443" i="11" a="1"/>
  <c r="D443" i="11" s="1"/>
  <c r="D209" i="11" a="1"/>
  <c r="D209" i="11" s="1"/>
  <c r="D307" i="11" a="1"/>
  <c r="D307" i="11" s="1"/>
  <c r="D146" i="11" a="1"/>
  <c r="D146" i="11" s="1"/>
  <c r="D213" i="11" a="1"/>
  <c r="D213" i="11" s="1"/>
  <c r="D489" i="11" a="1"/>
  <c r="D489" i="11" s="1"/>
  <c r="M489" i="11" s="1"/>
  <c r="D187" i="11" a="1"/>
  <c r="D187" i="11" s="1"/>
  <c r="M187" i="11" s="1"/>
  <c r="D390" i="11" a="1"/>
  <c r="D390" i="11" s="1"/>
  <c r="D81" i="11" a="1"/>
  <c r="D81" i="11" s="1"/>
  <c r="D477" i="11" a="1"/>
  <c r="D477" i="11" s="1"/>
  <c r="D242" i="11" a="1"/>
  <c r="D242" i="11" s="1"/>
  <c r="D263" i="11" a="1"/>
  <c r="D263" i="11" s="1"/>
  <c r="D430" i="11" a="1"/>
  <c r="D430" i="11" s="1"/>
  <c r="D99" i="11" a="1"/>
  <c r="D99" i="11" s="1"/>
  <c r="M99" i="11" s="1"/>
  <c r="D378" i="11" a="1"/>
  <c r="D378" i="11" s="1"/>
  <c r="M378" i="11" s="1"/>
  <c r="D258" i="11" a="1"/>
  <c r="D258" i="11" s="1"/>
  <c r="D438" i="11" a="1"/>
  <c r="D438" i="11" s="1"/>
  <c r="D288" i="11" a="1"/>
  <c r="D288" i="11" s="1"/>
  <c r="D17" i="11" a="1"/>
  <c r="D17" i="11" s="1"/>
  <c r="D481" i="11" a="1"/>
  <c r="D481" i="11" s="1"/>
  <c r="D327" i="11" a="1"/>
  <c r="D327" i="11" s="1"/>
  <c r="D247" i="11" a="1"/>
  <c r="D247" i="11" s="1"/>
  <c r="M247" i="11" s="1"/>
  <c r="D239" i="11" a="1"/>
  <c r="D239" i="11" s="1"/>
  <c r="M239" i="11" s="1"/>
  <c r="D324" i="11" a="1"/>
  <c r="D324" i="11" s="1"/>
  <c r="D215" i="11" a="1"/>
  <c r="D215" i="11" s="1"/>
  <c r="D320" i="11" a="1"/>
  <c r="D320" i="11" s="1"/>
  <c r="D132" i="11" a="1"/>
  <c r="D132" i="11" s="1"/>
  <c r="D75" i="11" a="1"/>
  <c r="D75" i="11" s="1"/>
  <c r="D66" i="11" a="1"/>
  <c r="D66" i="11" s="1"/>
  <c r="D340" i="11" a="1"/>
  <c r="D340" i="11" s="1"/>
  <c r="M340" i="11" s="1"/>
  <c r="D441" i="11" a="1"/>
  <c r="D441" i="11" s="1"/>
  <c r="M441" i="11" s="1"/>
  <c r="D98" i="11" a="1"/>
  <c r="D98" i="11" s="1"/>
  <c r="D231" i="11" a="1"/>
  <c r="D231" i="11" s="1"/>
  <c r="D387" i="11" a="1"/>
  <c r="D387" i="11" s="1"/>
  <c r="D278" i="11" a="1"/>
  <c r="D278" i="11" s="1"/>
  <c r="D234" i="11" a="1"/>
  <c r="D234" i="11" s="1"/>
  <c r="D135" i="11" a="1"/>
  <c r="D135" i="11" s="1"/>
  <c r="D291" i="11" a="1"/>
  <c r="D291" i="11" s="1"/>
  <c r="M291" i="11" s="1"/>
  <c r="D408" i="11" a="1"/>
  <c r="D408" i="11" s="1"/>
  <c r="M408" i="11" s="1"/>
  <c r="D170" i="11" a="1"/>
  <c r="D170" i="11" s="1"/>
  <c r="D201" i="11" a="1"/>
  <c r="D201" i="11" s="1"/>
  <c r="D25" i="11" a="1"/>
  <c r="D25" i="11" s="1"/>
  <c r="D444" i="11" a="1"/>
  <c r="D444" i="11" s="1"/>
  <c r="D362" i="11" a="1"/>
  <c r="D362" i="11" s="1"/>
  <c r="D169" i="11" a="1"/>
  <c r="D169" i="11" s="1"/>
  <c r="D134" i="11" a="1"/>
  <c r="D134" i="11" s="1"/>
  <c r="M134" i="11" s="1"/>
  <c r="D405" i="11" a="1"/>
  <c r="D405" i="11" s="1"/>
  <c r="M405" i="11" s="1"/>
  <c r="D244" i="11" a="1"/>
  <c r="D244" i="11" s="1"/>
  <c r="D479" i="11" a="1"/>
  <c r="D479" i="11" s="1"/>
  <c r="D84" i="11" a="1"/>
  <c r="D84" i="11" s="1"/>
  <c r="D246" i="11" a="1"/>
  <c r="D246" i="11" s="1"/>
  <c r="D450" i="11" a="1"/>
  <c r="D450" i="11" s="1"/>
  <c r="D486" i="11" a="1"/>
  <c r="D486" i="11" s="1"/>
  <c r="D18" i="11" a="1"/>
  <c r="D18" i="11" s="1"/>
  <c r="M18" i="11" s="1"/>
  <c r="D285" i="11" a="1"/>
  <c r="D285" i="11" s="1"/>
  <c r="M285" i="11" s="1"/>
  <c r="D415" i="11" a="1"/>
  <c r="D415" i="11" s="1"/>
  <c r="D224" i="11" a="1"/>
  <c r="D224" i="11" s="1"/>
  <c r="D287" i="11" a="1"/>
  <c r="D287" i="11" s="1"/>
  <c r="D493" i="11" a="1"/>
  <c r="D493" i="11" s="1"/>
  <c r="D175" i="11" a="1"/>
  <c r="D175" i="11" s="1"/>
  <c r="D56" i="11" a="1"/>
  <c r="D56" i="11" s="1"/>
  <c r="D133" i="11" a="1"/>
  <c r="D133" i="11" s="1"/>
  <c r="M133" i="11" s="1"/>
  <c r="D410" i="11" a="1"/>
  <c r="D410" i="11" s="1"/>
  <c r="M410" i="11" s="1"/>
  <c r="D375" i="11" a="1"/>
  <c r="D375" i="11" s="1"/>
  <c r="D377" i="11" a="1"/>
  <c r="D377" i="11" s="1"/>
  <c r="D117" i="11" a="1"/>
  <c r="D117" i="11" s="1"/>
  <c r="D267" i="11" a="1"/>
  <c r="D267" i="11" s="1"/>
  <c r="D329" i="11" a="1"/>
  <c r="D329" i="11" s="1"/>
  <c r="D505" i="11" a="1"/>
  <c r="D505" i="11" s="1"/>
  <c r="D317" i="11" a="1"/>
  <c r="D317" i="11" s="1"/>
  <c r="M317" i="11" s="1"/>
  <c r="D353" i="11" a="1"/>
  <c r="D353" i="11" s="1"/>
  <c r="M353" i="11" s="1"/>
  <c r="D141" i="11" a="1"/>
  <c r="D141" i="11" s="1"/>
  <c r="D150" i="11" a="1"/>
  <c r="D150" i="11" s="1"/>
  <c r="D349" i="11" a="1"/>
  <c r="D349" i="11" s="1"/>
  <c r="D50" i="11" a="1"/>
  <c r="D50" i="11" s="1"/>
  <c r="D402" i="11" a="1"/>
  <c r="D402" i="11" s="1"/>
  <c r="D284" i="11" a="1"/>
  <c r="D284" i="11" s="1"/>
  <c r="D124" i="11" a="1"/>
  <c r="D124" i="11" s="1"/>
  <c r="M124" i="11" s="1"/>
  <c r="D494" i="11" a="1"/>
  <c r="D494" i="11" s="1"/>
  <c r="M494" i="11" s="1"/>
  <c r="D127" i="11" a="1"/>
  <c r="D127" i="11" s="1"/>
  <c r="D359" i="11" a="1"/>
  <c r="D359" i="11" s="1"/>
  <c r="D351" i="11" a="1"/>
  <c r="D351" i="11" s="1"/>
  <c r="D431" i="11" a="1"/>
  <c r="D431" i="11" s="1"/>
  <c r="D143" i="11" a="1"/>
  <c r="D143" i="11" s="1"/>
  <c r="D159" i="11" a="1"/>
  <c r="D159" i="11" s="1"/>
  <c r="D391" i="11" a="1"/>
  <c r="D391" i="11" s="1"/>
  <c r="M391" i="11" s="1"/>
  <c r="D424" i="11" a="1"/>
  <c r="D424" i="11" s="1"/>
  <c r="M424" i="11" s="1"/>
  <c r="D69" i="11" a="1"/>
  <c r="D69" i="11" s="1"/>
  <c r="D485" i="11" a="1"/>
  <c r="D485" i="11" s="1"/>
  <c r="D276" i="11" a="1"/>
  <c r="D276" i="11" s="1"/>
  <c r="D87" i="11" a="1"/>
  <c r="D87" i="11" s="1"/>
  <c r="D173" i="11" a="1"/>
  <c r="D173" i="11" s="1"/>
  <c r="D65" i="11" a="1"/>
  <c r="D65" i="11" s="1"/>
  <c r="D289" i="11" a="1"/>
  <c r="D289" i="11" s="1"/>
  <c r="M289" i="11" s="1"/>
  <c r="D342" i="11" a="1"/>
  <c r="D342" i="11" s="1"/>
  <c r="M342" i="11" s="1"/>
  <c r="D371" i="11" a="1"/>
  <c r="D371" i="11" s="1"/>
  <c r="D459" i="11" a="1"/>
  <c r="D459" i="11" s="1"/>
  <c r="D401" i="11" a="1"/>
  <c r="D401" i="11" s="1"/>
  <c r="D282" i="11" a="1"/>
  <c r="D282" i="11" s="1"/>
  <c r="D5" i="11" a="1"/>
  <c r="D5" i="11" s="1"/>
  <c r="D448" i="11" a="1"/>
  <c r="D448" i="11" s="1"/>
  <c r="D112" i="11" a="1"/>
  <c r="D112" i="11" s="1"/>
  <c r="M112" i="11" s="1"/>
  <c r="D461" i="11" a="1"/>
  <c r="D461" i="11" s="1"/>
  <c r="M461" i="11" s="1"/>
  <c r="D374" i="11" a="1"/>
  <c r="D374" i="11" s="1"/>
  <c r="D129" i="11" a="1"/>
  <c r="D129" i="11" s="1"/>
  <c r="D321" i="11" a="1"/>
  <c r="D321" i="11" s="1"/>
  <c r="D79" i="11" a="1"/>
  <c r="D79" i="11" s="1"/>
  <c r="D449" i="11" a="1"/>
  <c r="D449" i="11" s="1"/>
  <c r="D22" i="11" a="1"/>
  <c r="D22" i="11" s="1"/>
  <c r="D446" i="11" a="1"/>
  <c r="D446" i="11" s="1"/>
  <c r="M446" i="11" s="1"/>
  <c r="D177" i="11" a="1"/>
  <c r="D177" i="11" s="1"/>
  <c r="M177" i="11" s="1"/>
  <c r="D216" i="11" a="1"/>
  <c r="D216" i="11" s="1"/>
  <c r="D262" i="11" a="1"/>
  <c r="D262" i="11" s="1"/>
  <c r="D206" i="11" a="1"/>
  <c r="D206" i="11" s="1"/>
  <c r="D96" i="11" a="1"/>
  <c r="D96" i="11" s="1"/>
  <c r="D343" i="11" a="1"/>
  <c r="D343" i="11" s="1"/>
  <c r="D419" i="11" a="1"/>
  <c r="D419" i="11" s="1"/>
  <c r="D125" i="11" a="1"/>
  <c r="D125" i="11" s="1"/>
  <c r="M125" i="11" s="1"/>
  <c r="D313" i="11" a="1"/>
  <c r="D313" i="11" s="1"/>
  <c r="M313" i="11" s="1"/>
  <c r="D196" i="11" a="1"/>
  <c r="D196" i="11" s="1"/>
  <c r="D498" i="11" a="1"/>
  <c r="D498" i="11" s="1"/>
  <c r="D251" i="11" a="1"/>
  <c r="D251" i="11" s="1"/>
  <c r="D105" i="11" a="1"/>
  <c r="D105" i="11" s="1"/>
  <c r="D2" i="11" a="1"/>
  <c r="D2" i="11" s="1"/>
  <c r="D290" i="11" a="1"/>
  <c r="D290" i="11" s="1"/>
  <c r="D182" i="11" a="1"/>
  <c r="D182" i="11" s="1"/>
  <c r="M182" i="11" s="1"/>
  <c r="D367" i="11" a="1"/>
  <c r="D367" i="11" s="1"/>
  <c r="M367" i="11" s="1"/>
  <c r="D425" i="11" a="1"/>
  <c r="D425" i="11" s="1"/>
  <c r="D199" i="11" a="1"/>
  <c r="D199" i="11" s="1"/>
  <c r="D158" i="11" a="1"/>
  <c r="D158" i="11" s="1"/>
  <c r="D113" i="11" a="1"/>
  <c r="D113" i="11" s="1"/>
  <c r="D495" i="11" a="1"/>
  <c r="D495" i="11" s="1"/>
  <c r="D312" i="11" a="1"/>
  <c r="D312" i="11" s="1"/>
  <c r="D136" i="11" a="1"/>
  <c r="D136" i="11" s="1"/>
  <c r="M136" i="11" s="1"/>
  <c r="D174" i="11" a="1"/>
  <c r="D174" i="11" s="1"/>
  <c r="M174" i="11" s="1"/>
  <c r="D497" i="11" a="1"/>
  <c r="D497" i="11" s="1"/>
  <c r="D420" i="11" a="1"/>
  <c r="D420" i="11" s="1"/>
  <c r="D398" i="11" a="1"/>
  <c r="D398" i="11" s="1"/>
  <c r="D311" i="11" a="1"/>
  <c r="D311" i="11" s="1"/>
  <c r="D178" i="11" a="1"/>
  <c r="D178" i="11" s="1"/>
  <c r="D139" i="11" a="1"/>
  <c r="D139" i="11" s="1"/>
  <c r="D35" i="11" a="1"/>
  <c r="D35" i="11" s="1"/>
  <c r="M35" i="11" s="1"/>
  <c r="D264" i="11" a="1"/>
  <c r="D264" i="11" s="1"/>
  <c r="M264" i="11" s="1"/>
  <c r="D345" i="11" a="1"/>
  <c r="D345" i="11" s="1"/>
  <c r="D352" i="11" a="1"/>
  <c r="D352" i="11" s="1"/>
  <c r="D74" i="11" a="1"/>
  <c r="D74" i="11" s="1"/>
  <c r="D19" i="11" a="1"/>
  <c r="D19" i="11" s="1"/>
  <c r="D300" i="11" a="1"/>
  <c r="D300" i="11" s="1"/>
  <c r="D496" i="11" a="1"/>
  <c r="D496" i="11" s="1"/>
  <c r="D385" i="11" a="1"/>
  <c r="D385" i="11" s="1"/>
  <c r="M385" i="11" s="1"/>
  <c r="D26" i="11" a="1"/>
  <c r="D26" i="11" s="1"/>
  <c r="M26" i="11" s="1"/>
  <c r="D310" i="11" a="1"/>
  <c r="D310" i="11" s="1"/>
  <c r="D268" i="11" a="1"/>
  <c r="D268" i="11" s="1"/>
  <c r="D20" i="11" a="1"/>
  <c r="D20" i="11" s="1"/>
  <c r="D265" i="11" a="1"/>
  <c r="D265" i="11" s="1"/>
  <c r="D29" i="11" a="1"/>
  <c r="D29" i="11" s="1"/>
  <c r="D254" i="11" a="1"/>
  <c r="D254" i="11" s="1"/>
  <c r="D51" i="11" a="1"/>
  <c r="D51" i="11" s="1"/>
  <c r="M51" i="11" s="1"/>
  <c r="D235" i="11" a="1"/>
  <c r="D235" i="11" s="1"/>
  <c r="M235" i="11" s="1"/>
  <c r="D354" i="11" a="1"/>
  <c r="D354" i="11" s="1"/>
  <c r="D238" i="11" a="1"/>
  <c r="D238" i="11" s="1"/>
  <c r="D236" i="11" a="1"/>
  <c r="D236" i="11" s="1"/>
  <c r="D330" i="11" a="1"/>
  <c r="D330" i="11" s="1"/>
  <c r="D308" i="11" a="1"/>
  <c r="D308" i="11" s="1"/>
  <c r="D78" i="11" a="1"/>
  <c r="D78" i="11" s="1"/>
  <c r="D462" i="11" a="1"/>
  <c r="D462" i="11" s="1"/>
  <c r="D397" i="11" a="1"/>
  <c r="D397" i="11" s="1"/>
  <c r="D193" i="11" a="1"/>
  <c r="D193" i="11" s="1"/>
  <c r="D309" i="11" a="1"/>
  <c r="D309" i="11" s="1"/>
  <c r="D181" i="11" a="1"/>
  <c r="D181" i="11" s="1"/>
  <c r="D256" i="11" a="1"/>
  <c r="D256" i="11" s="1"/>
  <c r="D102" i="11" a="1"/>
  <c r="D102" i="11" s="1"/>
  <c r="D368" i="11" a="1"/>
  <c r="D368" i="11" s="1"/>
  <c r="D47" i="11" a="1"/>
  <c r="D47" i="11" s="1"/>
  <c r="M47" i="11" s="1"/>
  <c r="D476" i="11" a="1"/>
  <c r="D476" i="11" s="1"/>
  <c r="D130" i="11" a="1"/>
  <c r="D130" i="11" s="1"/>
  <c r="D189" i="11" a="1"/>
  <c r="D189" i="11" s="1"/>
  <c r="D389" i="11" a="1"/>
  <c r="D389" i="11" s="1"/>
  <c r="D325" i="11" a="1"/>
  <c r="D325" i="11" s="1"/>
  <c r="D409" i="11" a="1"/>
  <c r="D409" i="11" s="1"/>
  <c r="D469" i="11" a="1"/>
  <c r="D469" i="11" s="1"/>
  <c r="D46" i="11" a="1"/>
  <c r="D46" i="11" s="1"/>
  <c r="M46" i="11" s="1"/>
  <c r="D319" i="11" a="1"/>
  <c r="D319" i="11" s="1"/>
  <c r="D499" i="11" a="1"/>
  <c r="D499" i="11" s="1"/>
  <c r="D471" i="11" a="1"/>
  <c r="D471" i="11" s="1"/>
  <c r="D39" i="11" a="1"/>
  <c r="D39" i="11" s="1"/>
  <c r="D114" i="11" a="1"/>
  <c r="D114" i="11" s="1"/>
  <c r="D323" i="11" a="1"/>
  <c r="D323" i="11" s="1"/>
  <c r="D183" i="11" a="1"/>
  <c r="D183" i="11" s="1"/>
  <c r="D121" i="11" a="1"/>
  <c r="D121" i="11" s="1"/>
  <c r="M121" i="11" s="1"/>
  <c r="D458" i="11" a="1"/>
  <c r="D458" i="11" s="1"/>
  <c r="D142" i="11" a="1"/>
  <c r="D142" i="11" s="1"/>
  <c r="D23" i="11" a="1"/>
  <c r="D23" i="11" s="1"/>
  <c r="D386" i="11" a="1"/>
  <c r="D386" i="11" s="1"/>
  <c r="D245" i="11" a="1"/>
  <c r="D245" i="11" s="1"/>
  <c r="D395" i="11" a="1"/>
  <c r="D395" i="11" s="1"/>
  <c r="D137" i="11" a="1"/>
  <c r="D137" i="11" s="1"/>
  <c r="D271" i="11" a="1"/>
  <c r="D271" i="11" s="1"/>
  <c r="M271" i="11" s="1"/>
  <c r="D294" i="11" a="1"/>
  <c r="D294" i="11" s="1"/>
  <c r="D464" i="11" a="1"/>
  <c r="D464" i="11" s="1"/>
  <c r="D335" i="11" a="1"/>
  <c r="D335" i="11" s="1"/>
  <c r="D491" i="11" a="1"/>
  <c r="D491" i="11" s="1"/>
  <c r="D373" i="11" a="1"/>
  <c r="D373" i="11" s="1"/>
  <c r="D322" i="11" a="1"/>
  <c r="D322" i="11" s="1"/>
  <c r="D435" i="11" a="1"/>
  <c r="D435" i="11" s="1"/>
  <c r="D293" i="11" a="1"/>
  <c r="D293" i="11" s="1"/>
  <c r="M293" i="11" s="1"/>
  <c r="D222" i="11" a="1"/>
  <c r="D222" i="11" s="1"/>
  <c r="D160" i="11" a="1"/>
  <c r="D160" i="11" s="1"/>
  <c r="D372" i="11" a="1"/>
  <c r="D372" i="11" s="1"/>
  <c r="D218" i="11" a="1"/>
  <c r="D218" i="11" s="1"/>
  <c r="D32" i="11" a="1"/>
  <c r="D32" i="11" s="1"/>
  <c r="D452" i="11" a="1"/>
  <c r="D452" i="11" s="1"/>
  <c r="D270" i="11" a="1"/>
  <c r="D270" i="11" s="1"/>
  <c r="D336" i="11" a="1"/>
  <c r="D336" i="11" s="1"/>
  <c r="M336" i="11" s="1"/>
  <c r="D52" i="11" a="1"/>
  <c r="D52" i="11" s="1"/>
  <c r="D248" i="11" a="1"/>
  <c r="D248" i="11" s="1"/>
  <c r="D229" i="11" a="1"/>
  <c r="D229" i="11" s="1"/>
  <c r="D295" i="11" a="1"/>
  <c r="D295" i="11" s="1"/>
  <c r="D301" i="11" a="1"/>
  <c r="D301" i="11" s="1"/>
  <c r="D7" i="11" a="1"/>
  <c r="D7" i="11" s="1"/>
  <c r="D500" i="11" a="1"/>
  <c r="D500" i="11" s="1"/>
  <c r="D210" i="11" a="1"/>
  <c r="D210" i="11" s="1"/>
  <c r="M210" i="11" s="1"/>
  <c r="D145" i="11" a="1"/>
  <c r="D145" i="11" s="1"/>
  <c r="D437" i="11" a="1"/>
  <c r="D437" i="11" s="1"/>
  <c r="D77" i="11" a="1"/>
  <c r="D77" i="11" s="1"/>
  <c r="D255" i="11" a="1"/>
  <c r="D255" i="11" s="1"/>
  <c r="D380" i="11" a="1"/>
  <c r="D380" i="11" s="1"/>
  <c r="D328" i="11" a="1"/>
  <c r="D328" i="11" s="1"/>
  <c r="D36" i="11" a="1"/>
  <c r="D36" i="11" s="1"/>
  <c r="D103" i="11" a="1"/>
  <c r="D103" i="11" s="1"/>
  <c r="M103" i="11" s="1"/>
  <c r="D460" i="11" a="1"/>
  <c r="D460" i="11" s="1"/>
  <c r="D350" i="11" a="1"/>
  <c r="D350" i="11" s="1"/>
  <c r="D365" i="11" a="1"/>
  <c r="D365" i="11" s="1"/>
  <c r="D445" i="11" a="1"/>
  <c r="D445" i="11" s="1"/>
  <c r="D171" i="11" a="1"/>
  <c r="D171" i="11" s="1"/>
  <c r="D439" i="11" a="1"/>
  <c r="D439" i="11" s="1"/>
  <c r="D360" i="11" a="1"/>
  <c r="D360" i="11" s="1"/>
  <c r="D366" i="11" a="1"/>
  <c r="D366" i="11" s="1"/>
  <c r="M366" i="11" s="1"/>
  <c r="D108" i="11" a="1"/>
  <c r="D108" i="11" s="1"/>
  <c r="D123" i="11" a="1"/>
  <c r="D123" i="11" s="1"/>
  <c r="D453" i="11" a="1"/>
  <c r="D453" i="11" s="1"/>
  <c r="D15" i="11" a="1"/>
  <c r="D15" i="11" s="1"/>
  <c r="D227" i="11" a="1"/>
  <c r="D227" i="11" s="1"/>
  <c r="D111" i="11" a="1"/>
  <c r="D111" i="11" s="1"/>
  <c r="D58" i="11" a="1"/>
  <c r="D58" i="11" s="1"/>
  <c r="D186" i="11" a="1"/>
  <c r="D186" i="11" s="1"/>
  <c r="M186" i="11" s="1"/>
  <c r="D63" i="11" a="1"/>
  <c r="D63" i="11" s="1"/>
  <c r="D166" i="11" a="1"/>
  <c r="D166" i="11" s="1"/>
  <c r="D253" i="11" a="1"/>
  <c r="D253" i="11" s="1"/>
  <c r="D384" i="11" a="1"/>
  <c r="D384" i="11" s="1"/>
  <c r="D412" i="11" a="1"/>
  <c r="D412" i="11" s="1"/>
  <c r="D257" i="11" a="1"/>
  <c r="D257" i="11" s="1"/>
  <c r="D219" i="11" a="1"/>
  <c r="D219" i="11" s="1"/>
  <c r="D109" i="11" a="1"/>
  <c r="D109" i="11" s="1"/>
  <c r="M109" i="11" s="1"/>
  <c r="D8" i="11" a="1"/>
  <c r="D8" i="11" s="1"/>
  <c r="D44" i="11" a="1"/>
  <c r="D44" i="11" s="1"/>
  <c r="D341" i="11" a="1"/>
  <c r="D341" i="11" s="1"/>
  <c r="D334" i="11" a="1"/>
  <c r="D334" i="11" s="1"/>
  <c r="D318" i="11" a="1"/>
  <c r="D318" i="11" s="1"/>
  <c r="D223" i="11" a="1"/>
  <c r="D223" i="11" s="1"/>
  <c r="D400" i="11" a="1"/>
  <c r="D400" i="11" s="1"/>
  <c r="D470" i="11" a="1"/>
  <c r="D470" i="11" s="1"/>
  <c r="M470" i="11" s="1"/>
  <c r="D197" i="11" a="1"/>
  <c r="D197" i="11" s="1"/>
  <c r="D21" i="11" a="1"/>
  <c r="D21" i="11" s="1"/>
  <c r="D49" i="11" a="1"/>
  <c r="D49" i="11" s="1"/>
  <c r="D221" i="11" a="1"/>
  <c r="D221" i="11" s="1"/>
  <c r="D363" i="11" a="1"/>
  <c r="D363" i="11" s="1"/>
  <c r="D478" i="11" a="1"/>
  <c r="D478" i="11" s="1"/>
  <c r="D225" i="11" a="1"/>
  <c r="D225" i="11" s="1"/>
  <c r="D153" i="11" a="1"/>
  <c r="D153" i="11" s="1"/>
  <c r="M153" i="11" s="1"/>
  <c r="D304" i="11" a="1"/>
  <c r="D304" i="11" s="1"/>
  <c r="D407" i="11" a="1"/>
  <c r="D407" i="11" s="1"/>
  <c r="D200" i="11" a="1"/>
  <c r="D200" i="11" s="1"/>
  <c r="D43" i="11" a="1"/>
  <c r="D43" i="11" s="1"/>
  <c r="D122" i="11" a="1"/>
  <c r="D122" i="11" s="1"/>
  <c r="D434" i="11" a="1"/>
  <c r="D434" i="11" s="1"/>
  <c r="D220" i="11" a="1"/>
  <c r="D220" i="11" s="1"/>
  <c r="D482" i="11" a="1"/>
  <c r="D482" i="11" s="1"/>
  <c r="M482" i="11" s="1"/>
  <c r="D503" i="11" a="1"/>
  <c r="D503" i="11" s="1"/>
  <c r="D296" i="11" a="1"/>
  <c r="D296" i="11" s="1"/>
  <c r="D355" i="11" a="1"/>
  <c r="D355" i="11" s="1"/>
  <c r="D473" i="11" a="1"/>
  <c r="D473" i="11" s="1"/>
  <c r="D396" i="11" a="1"/>
  <c r="D396" i="11" s="1"/>
  <c r="D192" i="11" a="1"/>
  <c r="D192" i="11" s="1"/>
  <c r="D333" i="11" a="1"/>
  <c r="D333" i="11" s="1"/>
  <c r="D100" i="11" a="1"/>
  <c r="D100" i="11" s="1"/>
  <c r="M100" i="11" s="1"/>
  <c r="D119" i="11" a="1"/>
  <c r="D119" i="11" s="1"/>
  <c r="D463" i="11" a="1"/>
  <c r="D463" i="11" s="1"/>
  <c r="D195" i="11" a="1"/>
  <c r="D195" i="11" s="1"/>
  <c r="D269" i="11" a="1"/>
  <c r="D269" i="11" s="1"/>
  <c r="D164" i="11" a="1"/>
  <c r="D164" i="11" s="1"/>
  <c r="D275" i="11" a="1"/>
  <c r="D275" i="11" s="1"/>
  <c r="D370" i="11" a="1"/>
  <c r="D370" i="11" s="1"/>
  <c r="D101" i="11" a="1"/>
  <c r="D101" i="11" s="1"/>
  <c r="M101" i="11" s="1"/>
  <c r="D64" i="11" a="1"/>
  <c r="D64" i="11" s="1"/>
  <c r="D394" i="11" a="1"/>
  <c r="D394" i="11" s="1"/>
  <c r="D358" i="11" a="1"/>
  <c r="D358" i="11" s="1"/>
  <c r="D70" i="11" a="1"/>
  <c r="D70" i="11" s="1"/>
  <c r="D379" i="11" a="1"/>
  <c r="D379" i="11" s="1"/>
  <c r="D466" i="11" a="1"/>
  <c r="D466" i="11" s="1"/>
  <c r="D91" i="11" a="1"/>
  <c r="D91" i="11" s="1"/>
  <c r="D232" i="11" a="1"/>
  <c r="D232" i="11" s="1"/>
  <c r="M232" i="11" s="1"/>
  <c r="D279" i="11" a="1"/>
  <c r="D279" i="11" s="1"/>
  <c r="D299" i="11" a="1"/>
  <c r="D299" i="11" s="1"/>
  <c r="D211" i="11" a="1"/>
  <c r="D211" i="11" s="1"/>
  <c r="D436" i="11" a="1"/>
  <c r="D436" i="11" s="1"/>
  <c r="D259" i="11" a="1"/>
  <c r="D259" i="11" s="1"/>
  <c r="D272" i="11" a="1"/>
  <c r="D272" i="11" s="1"/>
  <c r="D472" i="11" a="1"/>
  <c r="D472" i="11" s="1"/>
  <c r="D339" i="11" a="1"/>
  <c r="D339" i="11" s="1"/>
  <c r="M339" i="11" s="1"/>
  <c r="D27" i="11" a="1"/>
  <c r="D27" i="11" s="1"/>
  <c r="D85" i="11" a="1"/>
  <c r="D85" i="11" s="1"/>
  <c r="D73" i="11" a="1"/>
  <c r="D73" i="11" s="1"/>
  <c r="D426" i="11" a="1"/>
  <c r="D426" i="11" s="1"/>
  <c r="D331" i="11" a="1"/>
  <c r="D331" i="11" s="1"/>
  <c r="D40" i="11" a="1"/>
  <c r="D40" i="11" s="1"/>
  <c r="D468" i="11" a="1"/>
  <c r="D468" i="11" s="1"/>
  <c r="D504" i="11" a="1"/>
  <c r="D504" i="11" s="1"/>
  <c r="M504" i="11" s="1"/>
  <c r="D28" i="11" a="1"/>
  <c r="D28" i="11" s="1"/>
  <c r="D429" i="11" a="1"/>
  <c r="D429" i="11" s="1"/>
  <c r="D120" i="11" a="1"/>
  <c r="D120" i="11" s="1"/>
  <c r="D456" i="11" a="1"/>
  <c r="D456" i="11" s="1"/>
  <c r="D106" i="11" a="1"/>
  <c r="D106" i="11" s="1"/>
  <c r="D298" i="11" a="1"/>
  <c r="D298" i="11" s="1"/>
  <c r="D399" i="11" a="1"/>
  <c r="D399" i="11" s="1"/>
  <c r="D191" i="11" a="1"/>
  <c r="D191" i="11" s="1"/>
  <c r="M191" i="11" s="1"/>
  <c r="D107" i="11" a="1"/>
  <c r="D107" i="11" s="1"/>
  <c r="C80" i="11" a="1"/>
  <c r="C80" i="11" s="1"/>
  <c r="C13" i="11" a="1"/>
  <c r="C13" i="11" s="1"/>
  <c r="C413" i="11" a="1"/>
  <c r="C413" i="11" s="1"/>
  <c r="C316" i="11" a="1"/>
  <c r="C316" i="11" s="1"/>
  <c r="C37" i="11" a="1"/>
  <c r="C37" i="11" s="1"/>
  <c r="C184" i="11" a="1"/>
  <c r="C184" i="11" s="1"/>
  <c r="C83" i="11" a="1"/>
  <c r="C83" i="11" s="1"/>
  <c r="C6" i="11" a="1"/>
  <c r="C6" i="11" s="1"/>
  <c r="C147" i="11" a="1"/>
  <c r="C147" i="11" s="1"/>
  <c r="C68" i="11" a="1"/>
  <c r="C68" i="11" s="1"/>
  <c r="C90" i="11" a="1"/>
  <c r="C90" i="11" s="1"/>
  <c r="C162" i="11" a="1"/>
  <c r="C162" i="11" s="1"/>
  <c r="C433" i="11" a="1"/>
  <c r="C433" i="11" s="1"/>
  <c r="C30" i="11" a="1"/>
  <c r="C30" i="11" s="1"/>
  <c r="C62" i="11" a="1"/>
  <c r="C62" i="11" s="1"/>
  <c r="C369" i="11" a="1"/>
  <c r="C369" i="11" s="1"/>
  <c r="C418" i="11" a="1"/>
  <c r="C418" i="11" s="1"/>
  <c r="C281" i="11" a="1"/>
  <c r="C281" i="11" s="1"/>
  <c r="C154" i="11" a="1"/>
  <c r="C154" i="11" s="1"/>
  <c r="C95" i="11" a="1"/>
  <c r="C95" i="11" s="1"/>
  <c r="C93" i="11" a="1"/>
  <c r="C93" i="11" s="1"/>
  <c r="C228" i="11" a="1"/>
  <c r="C228" i="11" s="1"/>
  <c r="C467" i="11" a="1"/>
  <c r="C467" i="11" s="1"/>
  <c r="C376" i="11" a="1"/>
  <c r="C376" i="11" s="1"/>
  <c r="C250" i="11" a="1"/>
  <c r="C250" i="11" s="1"/>
  <c r="C217" i="11" a="1"/>
  <c r="C217" i="11" s="1"/>
  <c r="C417" i="11" a="1"/>
  <c r="C417" i="11" s="1"/>
  <c r="C12" i="11" a="1"/>
  <c r="C12" i="11" s="1"/>
  <c r="C167" i="11" a="1"/>
  <c r="C167" i="11" s="1"/>
  <c r="C447" i="11" a="1"/>
  <c r="C447" i="11" s="1"/>
  <c r="C483" i="11" a="1"/>
  <c r="C483" i="11" s="1"/>
  <c r="C233" i="11" a="1"/>
  <c r="C233" i="11" s="1"/>
  <c r="C185" i="11" a="1"/>
  <c r="C185" i="11" s="1"/>
  <c r="C61" i="11" a="1"/>
  <c r="C61" i="11" s="1"/>
  <c r="C172" i="11" a="1"/>
  <c r="C172" i="11" s="1"/>
  <c r="C490" i="11" a="1"/>
  <c r="C490" i="11" s="1"/>
  <c r="C381" i="11" a="1"/>
  <c r="C381" i="11" s="1"/>
  <c r="C33" i="11" a="1"/>
  <c r="C33" i="11" s="1"/>
  <c r="C198" i="11" a="1"/>
  <c r="C198" i="11" s="1"/>
  <c r="C457" i="11" a="1"/>
  <c r="C457" i="11" s="1"/>
  <c r="C72" i="11" a="1"/>
  <c r="C72" i="11" s="1"/>
  <c r="C82" i="11" a="1"/>
  <c r="C82" i="11" s="1"/>
  <c r="C71" i="11" a="1"/>
  <c r="C71" i="11" s="1"/>
  <c r="C138" i="11" a="1"/>
  <c r="C138" i="11" s="1"/>
  <c r="C204" i="11" a="1"/>
  <c r="C204" i="11" s="1"/>
  <c r="C156" i="11" a="1"/>
  <c r="C156" i="11" s="1"/>
  <c r="C115" i="11" a="1"/>
  <c r="C115" i="11" s="1"/>
  <c r="C347" i="11" a="1"/>
  <c r="C347" i="11" s="1"/>
  <c r="C16" i="11" a="1"/>
  <c r="C16" i="11" s="1"/>
  <c r="C151" i="11" a="1"/>
  <c r="C151" i="11" s="1"/>
  <c r="C165" i="11" a="1"/>
  <c r="C165" i="11" s="1"/>
  <c r="C252" i="11" a="1"/>
  <c r="C252" i="11" s="1"/>
  <c r="C338" i="11" a="1"/>
  <c r="C338" i="11" s="1"/>
  <c r="C306" i="11" a="1"/>
  <c r="C306" i="11" s="1"/>
  <c r="C86" i="11" a="1"/>
  <c r="C86" i="11" s="1"/>
  <c r="C240" i="11" a="1"/>
  <c r="C240" i="11" s="1"/>
  <c r="C55" i="11" a="1"/>
  <c r="C55" i="11" s="1"/>
  <c r="C260" i="11" a="1"/>
  <c r="C260" i="11" s="1"/>
  <c r="C230" i="11" a="1"/>
  <c r="C230" i="11" s="1"/>
  <c r="C423" i="11" a="1"/>
  <c r="C423" i="11" s="1"/>
  <c r="C428" i="11" a="1"/>
  <c r="C428" i="11" s="1"/>
  <c r="C126" i="11" a="1"/>
  <c r="C126" i="11" s="1"/>
  <c r="C501" i="11" a="1"/>
  <c r="C501" i="11" s="1"/>
  <c r="C356" i="11" a="1"/>
  <c r="C356" i="11" s="1"/>
  <c r="C454" i="11" a="1"/>
  <c r="C454" i="11" s="1"/>
  <c r="C502" i="11" a="1"/>
  <c r="C502" i="11" s="1"/>
  <c r="C128" i="11" a="1"/>
  <c r="C128" i="11" s="1"/>
  <c r="C57" i="11" a="1"/>
  <c r="C57" i="11" s="1"/>
  <c r="C116" i="11" a="1"/>
  <c r="C116" i="11" s="1"/>
  <c r="C361" i="11" a="1"/>
  <c r="C361" i="11" s="1"/>
  <c r="C89" i="11" a="1"/>
  <c r="C89" i="11" s="1"/>
  <c r="C205" i="11" a="1"/>
  <c r="C205" i="11" s="1"/>
  <c r="C346" i="11" a="1"/>
  <c r="C346" i="11" s="1"/>
  <c r="C241" i="11" a="1"/>
  <c r="C241" i="11" s="1"/>
  <c r="C60" i="11" a="1"/>
  <c r="C60" i="11" s="1"/>
  <c r="C261" i="11" a="1"/>
  <c r="C261" i="11" s="1"/>
  <c r="C451" i="11" a="1"/>
  <c r="C451" i="11" s="1"/>
  <c r="C404" i="11" a="1"/>
  <c r="C404" i="11" s="1"/>
  <c r="C292" i="11" a="1"/>
  <c r="C292" i="11" s="1"/>
  <c r="C406" i="11" a="1"/>
  <c r="C406" i="11" s="1"/>
  <c r="C179" i="11" a="1"/>
  <c r="C179" i="11" s="1"/>
  <c r="C226" i="11" a="1"/>
  <c r="C226" i="11" s="1"/>
  <c r="C474" i="11" a="1"/>
  <c r="C474" i="11" s="1"/>
  <c r="C414" i="11" a="1"/>
  <c r="C414" i="11" s="1"/>
  <c r="C31" i="11" a="1"/>
  <c r="C31" i="11" s="1"/>
  <c r="C422" i="11" a="1"/>
  <c r="C422" i="11" s="1"/>
  <c r="C484" i="11" a="1"/>
  <c r="C484" i="11" s="1"/>
  <c r="C203" i="11" a="1"/>
  <c r="C203" i="11" s="1"/>
  <c r="C382" i="11" a="1"/>
  <c r="C382" i="11" s="1"/>
  <c r="C480" i="11" a="1"/>
  <c r="C480" i="11" s="1"/>
  <c r="C315" i="11" a="1"/>
  <c r="C315" i="11" s="1"/>
  <c r="C302" i="11" a="1"/>
  <c r="C302" i="11" s="1"/>
  <c r="C118" i="11" a="1"/>
  <c r="C118" i="11" s="1"/>
  <c r="C314" i="11" a="1"/>
  <c r="C314" i="11" s="1"/>
  <c r="C38" i="11" a="1"/>
  <c r="C38" i="11" s="1"/>
  <c r="C392" i="11" a="1"/>
  <c r="C392" i="11" s="1"/>
  <c r="C131" i="11" a="1"/>
  <c r="C131" i="11" s="1"/>
  <c r="C194" i="11" a="1"/>
  <c r="C194" i="11" s="1"/>
  <c r="C393" i="11" a="1"/>
  <c r="C393" i="11" s="1"/>
  <c r="C48" i="11" a="1"/>
  <c r="C48" i="11" s="1"/>
  <c r="C34" i="11" a="1"/>
  <c r="C34" i="11" s="1"/>
  <c r="C337" i="11" a="1"/>
  <c r="C337" i="11" s="1"/>
  <c r="C286" i="11" a="1"/>
  <c r="C286" i="11" s="1"/>
  <c r="C188" i="11" a="1"/>
  <c r="C188" i="11" s="1"/>
  <c r="C475" i="11" a="1"/>
  <c r="C475" i="11" s="1"/>
  <c r="C161" i="11" a="1"/>
  <c r="C161" i="11" s="1"/>
  <c r="C149" i="11" a="1"/>
  <c r="C149" i="11" s="1"/>
  <c r="C157" i="11" a="1"/>
  <c r="C157" i="11" s="1"/>
  <c r="C140" i="11" a="1"/>
  <c r="C140" i="11" s="1"/>
  <c r="C277" i="11" a="1"/>
  <c r="C277" i="11" s="1"/>
  <c r="C148" i="11" a="1"/>
  <c r="C148" i="11" s="1"/>
  <c r="C357" i="11" a="1"/>
  <c r="C357" i="11" s="1"/>
  <c r="C76" i="11" a="1"/>
  <c r="C76" i="11" s="1"/>
  <c r="C427" i="11" a="1"/>
  <c r="C427" i="11" s="1"/>
  <c r="C45" i="11" a="1"/>
  <c r="C45" i="11" s="1"/>
  <c r="C67" i="11" a="1"/>
  <c r="C67" i="11" s="1"/>
  <c r="C41" i="11" a="1"/>
  <c r="C41" i="11" s="1"/>
  <c r="C212" i="11" a="1"/>
  <c r="C212" i="11" s="1"/>
  <c r="C332" i="11" a="1"/>
  <c r="C332" i="11" s="1"/>
  <c r="C59" i="11" a="1"/>
  <c r="C59" i="11" s="1"/>
  <c r="C104" i="11" a="1"/>
  <c r="C104" i="11" s="1"/>
  <c r="C442" i="11" a="1"/>
  <c r="C442" i="11" s="1"/>
  <c r="C344" i="11" a="1"/>
  <c r="C344" i="11" s="1"/>
  <c r="C152" i="11" a="1"/>
  <c r="C152" i="11" s="1"/>
  <c r="C24" i="11" a="1"/>
  <c r="C24" i="11" s="1"/>
  <c r="C297" i="11" a="1"/>
  <c r="C297" i="11" s="1"/>
  <c r="C440" i="11" a="1"/>
  <c r="C440" i="11" s="1"/>
  <c r="C432" i="11" a="1"/>
  <c r="C432" i="11" s="1"/>
  <c r="C180" i="11" a="1"/>
  <c r="C180" i="11" s="1"/>
  <c r="C364" i="11" a="1"/>
  <c r="C364" i="11" s="1"/>
  <c r="C14" i="11" a="1"/>
  <c r="C14" i="11" s="1"/>
  <c r="C214" i="11" a="1"/>
  <c r="C214" i="11" s="1"/>
  <c r="C488" i="11" a="1"/>
  <c r="C488" i="11" s="1"/>
  <c r="C465" i="11" a="1"/>
  <c r="C465" i="11" s="1"/>
  <c r="C416" i="11" a="1"/>
  <c r="C416" i="11" s="1"/>
  <c r="C53" i="11" a="1"/>
  <c r="C53" i="11" s="1"/>
  <c r="C383" i="11" a="1"/>
  <c r="C383" i="11" s="1"/>
  <c r="C283" i="11" a="1"/>
  <c r="C283" i="11" s="1"/>
  <c r="C176" i="11" a="1"/>
  <c r="C176" i="11" s="1"/>
  <c r="C305" i="11" a="1"/>
  <c r="C305" i="11" s="1"/>
  <c r="C403" i="11" a="1"/>
  <c r="C403" i="11" s="1"/>
  <c r="C9" i="11" a="1"/>
  <c r="C9" i="11" s="1"/>
  <c r="C4" i="11" a="1"/>
  <c r="C4" i="11" s="1"/>
  <c r="C94" i="11" a="1"/>
  <c r="C94" i="11" s="1"/>
  <c r="C266" i="11" a="1"/>
  <c r="C266" i="11" s="1"/>
  <c r="C421" i="11" a="1"/>
  <c r="C421" i="11" s="1"/>
  <c r="C92" i="11" a="1"/>
  <c r="C92" i="11" s="1"/>
  <c r="C11" i="11" a="1"/>
  <c r="C11" i="11" s="1"/>
  <c r="C155" i="11" a="1"/>
  <c r="C155" i="11" s="1"/>
  <c r="C88" i="11" a="1"/>
  <c r="C88" i="11" s="1"/>
  <c r="C487" i="11" a="1"/>
  <c r="C487" i="11" s="1"/>
  <c r="C237" i="11" a="1"/>
  <c r="C237" i="11" s="1"/>
  <c r="C10" i="11" a="1"/>
  <c r="C10" i="11" s="1"/>
  <c r="C506" i="11" a="1"/>
  <c r="C506" i="11" s="1"/>
  <c r="C411" i="11" a="1"/>
  <c r="C411" i="11" s="1"/>
  <c r="C274" i="11" a="1"/>
  <c r="C274" i="11" s="1"/>
  <c r="C208" i="11" a="1"/>
  <c r="C208" i="11" s="1"/>
  <c r="C280" i="11" a="1"/>
  <c r="C280" i="11" s="1"/>
  <c r="C207" i="11" a="1"/>
  <c r="C207" i="11" s="1"/>
  <c r="C3" i="11" a="1"/>
  <c r="C3" i="11" s="1"/>
  <c r="C388" i="11" a="1"/>
  <c r="C388" i="11" s="1"/>
  <c r="C326" i="11" a="1"/>
  <c r="C326" i="11" s="1"/>
  <c r="C168" i="11" a="1"/>
  <c r="C168" i="11" s="1"/>
  <c r="C97" i="11" a="1"/>
  <c r="C97" i="11" s="1"/>
  <c r="C163" i="11" a="1"/>
  <c r="C163" i="11" s="1"/>
  <c r="C190" i="11" a="1"/>
  <c r="C190" i="11" s="1"/>
  <c r="C492" i="11" a="1"/>
  <c r="C492" i="11" s="1"/>
  <c r="C243" i="11" a="1"/>
  <c r="C243" i="11" s="1"/>
  <c r="C348" i="11" a="1"/>
  <c r="C348" i="11" s="1"/>
  <c r="C273" i="11" a="1"/>
  <c r="C273" i="11" s="1"/>
  <c r="C42" i="11" a="1"/>
  <c r="C42" i="11" s="1"/>
  <c r="C249" i="11" a="1"/>
  <c r="C249" i="11" s="1"/>
  <c r="C144" i="11" a="1"/>
  <c r="C144" i="11" s="1"/>
  <c r="C54" i="11" a="1"/>
  <c r="C54" i="11" s="1"/>
  <c r="C455" i="11" a="1"/>
  <c r="C455" i="11" s="1"/>
  <c r="C110" i="11" a="1"/>
  <c r="C110" i="11" s="1"/>
  <c r="C303" i="11" a="1"/>
  <c r="C303" i="11" s="1"/>
  <c r="C202" i="11" a="1"/>
  <c r="C202" i="11" s="1"/>
  <c r="C443" i="11" a="1"/>
  <c r="C443" i="11" s="1"/>
  <c r="C209" i="11" a="1"/>
  <c r="C209" i="11" s="1"/>
  <c r="C307" i="11" a="1"/>
  <c r="C307" i="11" s="1"/>
  <c r="C146" i="11" a="1"/>
  <c r="C146" i="11" s="1"/>
  <c r="C213" i="11" a="1"/>
  <c r="C213" i="11" s="1"/>
  <c r="C489" i="11" a="1"/>
  <c r="C489" i="11" s="1"/>
  <c r="C187" i="11" a="1"/>
  <c r="C187" i="11" s="1"/>
  <c r="C390" i="11" a="1"/>
  <c r="C390" i="11" s="1"/>
  <c r="C81" i="11" a="1"/>
  <c r="C81" i="11" s="1"/>
  <c r="C477" i="11" a="1"/>
  <c r="C477" i="11" s="1"/>
  <c r="C242" i="11" a="1"/>
  <c r="C242" i="11" s="1"/>
  <c r="C263" i="11" a="1"/>
  <c r="C263" i="11" s="1"/>
  <c r="C430" i="11" a="1"/>
  <c r="C430" i="11" s="1"/>
  <c r="C99" i="11" a="1"/>
  <c r="C99" i="11" s="1"/>
  <c r="C378" i="11" a="1"/>
  <c r="C378" i="11" s="1"/>
  <c r="C258" i="11" a="1"/>
  <c r="C258" i="11" s="1"/>
  <c r="C438" i="11" a="1"/>
  <c r="C438" i="11" s="1"/>
  <c r="C288" i="11" a="1"/>
  <c r="C288" i="11" s="1"/>
  <c r="C17" i="11" a="1"/>
  <c r="C17" i="11" s="1"/>
  <c r="C481" i="11" a="1"/>
  <c r="C481" i="11" s="1"/>
  <c r="C327" i="11" a="1"/>
  <c r="C327" i="11" s="1"/>
  <c r="C247" i="11" a="1"/>
  <c r="C247" i="11" s="1"/>
  <c r="C239" i="11" a="1"/>
  <c r="C239" i="11" s="1"/>
  <c r="C324" i="11" a="1"/>
  <c r="C324" i="11" s="1"/>
  <c r="C215" i="11" a="1"/>
  <c r="C215" i="11" s="1"/>
  <c r="C320" i="11" a="1"/>
  <c r="C320" i="11" s="1"/>
  <c r="C132" i="11" a="1"/>
  <c r="C132" i="11" s="1"/>
  <c r="C75" i="11" a="1"/>
  <c r="C75" i="11" s="1"/>
  <c r="C66" i="11" a="1"/>
  <c r="C66" i="11" s="1"/>
  <c r="C340" i="11" a="1"/>
  <c r="C340" i="11" s="1"/>
  <c r="C441" i="11" a="1"/>
  <c r="C441" i="11" s="1"/>
  <c r="C98" i="11" a="1"/>
  <c r="C98" i="11" s="1"/>
  <c r="C231" i="11" a="1"/>
  <c r="C231" i="11" s="1"/>
  <c r="C387" i="11" a="1"/>
  <c r="C387" i="11" s="1"/>
  <c r="C278" i="11" a="1"/>
  <c r="C278" i="11" s="1"/>
  <c r="C234" i="11" a="1"/>
  <c r="C234" i="11" s="1"/>
  <c r="C135" i="11" a="1"/>
  <c r="C135" i="11" s="1"/>
  <c r="C291" i="11" a="1"/>
  <c r="C291" i="11" s="1"/>
  <c r="C408" i="11" a="1"/>
  <c r="C408" i="11" s="1"/>
  <c r="C170" i="11" a="1"/>
  <c r="C170" i="11" s="1"/>
  <c r="C201" i="11" a="1"/>
  <c r="C201" i="11" s="1"/>
  <c r="C25" i="11" a="1"/>
  <c r="C25" i="11" s="1"/>
  <c r="C444" i="11" a="1"/>
  <c r="C444" i="11" s="1"/>
  <c r="C362" i="11" a="1"/>
  <c r="C362" i="11" s="1"/>
  <c r="C169" i="11" a="1"/>
  <c r="C169" i="11" s="1"/>
  <c r="C134" i="11" a="1"/>
  <c r="C134" i="11" s="1"/>
  <c r="C405" i="11" a="1"/>
  <c r="C405" i="11" s="1"/>
  <c r="C244" i="11" a="1"/>
  <c r="C244" i="11" s="1"/>
  <c r="C479" i="11" a="1"/>
  <c r="C479" i="11" s="1"/>
  <c r="C84" i="11" a="1"/>
  <c r="C84" i="11" s="1"/>
  <c r="C246" i="11" a="1"/>
  <c r="C246" i="11" s="1"/>
  <c r="C450" i="11" a="1"/>
  <c r="C450" i="11" s="1"/>
  <c r="C486" i="11" a="1"/>
  <c r="C486" i="11" s="1"/>
  <c r="C18" i="11" a="1"/>
  <c r="C18" i="11" s="1"/>
  <c r="C285" i="11" a="1"/>
  <c r="C285" i="11" s="1"/>
  <c r="C415" i="11" a="1"/>
  <c r="C415" i="11" s="1"/>
  <c r="C224" i="11" a="1"/>
  <c r="C224" i="11" s="1"/>
  <c r="C287" i="11" a="1"/>
  <c r="C287" i="11" s="1"/>
  <c r="C493" i="11" a="1"/>
  <c r="C493" i="11" s="1"/>
  <c r="C175" i="11" a="1"/>
  <c r="C175" i="11" s="1"/>
  <c r="C56" i="11" a="1"/>
  <c r="C56" i="11" s="1"/>
  <c r="C133" i="11" a="1"/>
  <c r="C133" i="11" s="1"/>
  <c r="C410" i="11" a="1"/>
  <c r="C410" i="11" s="1"/>
  <c r="C375" i="11" a="1"/>
  <c r="C375" i="11" s="1"/>
  <c r="C377" i="11" a="1"/>
  <c r="C377" i="11" s="1"/>
  <c r="C117" i="11" a="1"/>
  <c r="C117" i="11" s="1"/>
  <c r="C267" i="11" a="1"/>
  <c r="C267" i="11" s="1"/>
  <c r="C329" i="11" a="1"/>
  <c r="C329" i="11" s="1"/>
  <c r="C505" i="11" a="1"/>
  <c r="C505" i="11" s="1"/>
  <c r="C317" i="11" a="1"/>
  <c r="C317" i="11" s="1"/>
  <c r="C353" i="11" a="1"/>
  <c r="C353" i="11" s="1"/>
  <c r="C141" i="11" a="1"/>
  <c r="C141" i="11" s="1"/>
  <c r="C150" i="11" a="1"/>
  <c r="C150" i="11" s="1"/>
  <c r="C349" i="11" a="1"/>
  <c r="C349" i="11" s="1"/>
  <c r="C50" i="11" a="1"/>
  <c r="C50" i="11" s="1"/>
  <c r="C402" i="11" a="1"/>
  <c r="C402" i="11" s="1"/>
  <c r="C284" i="11" a="1"/>
  <c r="C284" i="11" s="1"/>
  <c r="C124" i="11" a="1"/>
  <c r="C124" i="11" s="1"/>
  <c r="C494" i="11" a="1"/>
  <c r="C494" i="11" s="1"/>
  <c r="C127" i="11" a="1"/>
  <c r="C127" i="11" s="1"/>
  <c r="C359" i="11" a="1"/>
  <c r="C359" i="11" s="1"/>
  <c r="C351" i="11" a="1"/>
  <c r="C351" i="11" s="1"/>
  <c r="C431" i="11" a="1"/>
  <c r="C431" i="11" s="1"/>
  <c r="C143" i="11" a="1"/>
  <c r="C143" i="11" s="1"/>
  <c r="C159" i="11" a="1"/>
  <c r="C159" i="11" s="1"/>
  <c r="C391" i="11" a="1"/>
  <c r="C391" i="11" s="1"/>
  <c r="C424" i="11" a="1"/>
  <c r="C424" i="11" s="1"/>
  <c r="C69" i="11" a="1"/>
  <c r="C69" i="11" s="1"/>
  <c r="C485" i="11" a="1"/>
  <c r="C485" i="11" s="1"/>
  <c r="C276" i="11" a="1"/>
  <c r="C276" i="11" s="1"/>
  <c r="C87" i="11" a="1"/>
  <c r="C87" i="11" s="1"/>
  <c r="C173" i="11" a="1"/>
  <c r="C173" i="11" s="1"/>
  <c r="C65" i="11" a="1"/>
  <c r="C65" i="11" s="1"/>
  <c r="C289" i="11" a="1"/>
  <c r="C289" i="11" s="1"/>
  <c r="C342" i="11" a="1"/>
  <c r="C342" i="11" s="1"/>
  <c r="C371" i="11" a="1"/>
  <c r="C371" i="11" s="1"/>
  <c r="C459" i="11" a="1"/>
  <c r="C459" i="11" s="1"/>
  <c r="C401" i="11" a="1"/>
  <c r="C401" i="11" s="1"/>
  <c r="C282" i="11" a="1"/>
  <c r="C282" i="11" s="1"/>
  <c r="C5" i="11" a="1"/>
  <c r="C5" i="11" s="1"/>
  <c r="C448" i="11" a="1"/>
  <c r="C448" i="11" s="1"/>
  <c r="C112" i="11" a="1"/>
  <c r="C112" i="11" s="1"/>
  <c r="C461" i="11" a="1"/>
  <c r="C461" i="11" s="1"/>
  <c r="C374" i="11" a="1"/>
  <c r="C374" i="11" s="1"/>
  <c r="C129" i="11" a="1"/>
  <c r="C129" i="11" s="1"/>
  <c r="C321" i="11" a="1"/>
  <c r="C321" i="11" s="1"/>
  <c r="C79" i="11" a="1"/>
  <c r="C79" i="11" s="1"/>
  <c r="C449" i="11" a="1"/>
  <c r="C449" i="11" s="1"/>
  <c r="C22" i="11" a="1"/>
  <c r="C22" i="11" s="1"/>
  <c r="C446" i="11" a="1"/>
  <c r="C446" i="11" s="1"/>
  <c r="C177" i="11" a="1"/>
  <c r="C177" i="11" s="1"/>
  <c r="C216" i="11" a="1"/>
  <c r="C216" i="11" s="1"/>
  <c r="C262" i="11" a="1"/>
  <c r="C262" i="11" s="1"/>
  <c r="C206" i="11" a="1"/>
  <c r="C206" i="11" s="1"/>
  <c r="C96" i="11" a="1"/>
  <c r="C96" i="11" s="1"/>
  <c r="C343" i="11" a="1"/>
  <c r="C343" i="11" s="1"/>
  <c r="C419" i="11" a="1"/>
  <c r="C419" i="11" s="1"/>
  <c r="C125" i="11" a="1"/>
  <c r="C125" i="11" s="1"/>
  <c r="C313" i="11" a="1"/>
  <c r="C313" i="11" s="1"/>
  <c r="C196" i="11" a="1"/>
  <c r="C196" i="11" s="1"/>
  <c r="C498" i="11" a="1"/>
  <c r="C498" i="11" s="1"/>
  <c r="C251" i="11" a="1"/>
  <c r="C251" i="11" s="1"/>
  <c r="C105" i="11" a="1"/>
  <c r="C105" i="11" s="1"/>
  <c r="C2" i="11" a="1"/>
  <c r="C2" i="11" s="1"/>
  <c r="C290" i="11" a="1"/>
  <c r="C290" i="11" s="1"/>
  <c r="C182" i="11" a="1"/>
  <c r="C182" i="11" s="1"/>
  <c r="C367" i="11" a="1"/>
  <c r="C367" i="11" s="1"/>
  <c r="C425" i="11" a="1"/>
  <c r="C425" i="11" s="1"/>
  <c r="C199" i="11" a="1"/>
  <c r="C199" i="11" s="1"/>
  <c r="C158" i="11" a="1"/>
  <c r="C158" i="11" s="1"/>
  <c r="C113" i="11" a="1"/>
  <c r="C113" i="11" s="1"/>
  <c r="C495" i="11" a="1"/>
  <c r="C495" i="11" s="1"/>
  <c r="C312" i="11" a="1"/>
  <c r="C312" i="11" s="1"/>
  <c r="C136" i="11" a="1"/>
  <c r="C136" i="11" s="1"/>
  <c r="C174" i="11" a="1"/>
  <c r="C174" i="11" s="1"/>
  <c r="C497" i="11" a="1"/>
  <c r="C497" i="11" s="1"/>
  <c r="C420" i="11" a="1"/>
  <c r="C420" i="11" s="1"/>
  <c r="C398" i="11" a="1"/>
  <c r="C398" i="11" s="1"/>
  <c r="C311" i="11" a="1"/>
  <c r="C311" i="11" s="1"/>
  <c r="C178" i="11" a="1"/>
  <c r="C178" i="11" s="1"/>
  <c r="C139" i="11" a="1"/>
  <c r="C139" i="11" s="1"/>
  <c r="C35" i="11" a="1"/>
  <c r="C35" i="11" s="1"/>
  <c r="C264" i="11" a="1"/>
  <c r="C264" i="11" s="1"/>
  <c r="C345" i="11" a="1"/>
  <c r="C345" i="11" s="1"/>
  <c r="C352" i="11" a="1"/>
  <c r="C352" i="11" s="1"/>
  <c r="C74" i="11" a="1"/>
  <c r="C74" i="11" s="1"/>
  <c r="C19" i="11" a="1"/>
  <c r="C19" i="11" s="1"/>
  <c r="C300" i="11" a="1"/>
  <c r="C300" i="11" s="1"/>
  <c r="C496" i="11" a="1"/>
  <c r="C496" i="11" s="1"/>
  <c r="C385" i="11" a="1"/>
  <c r="C385" i="11" s="1"/>
  <c r="C26" i="11" a="1"/>
  <c r="C26" i="11" s="1"/>
  <c r="C310" i="11" a="1"/>
  <c r="C310" i="11" s="1"/>
  <c r="C268" i="11" a="1"/>
  <c r="C268" i="11" s="1"/>
  <c r="C20" i="11" a="1"/>
  <c r="C20" i="11" s="1"/>
  <c r="C265" i="11" a="1"/>
  <c r="C265" i="11" s="1"/>
  <c r="C29" i="11" a="1"/>
  <c r="C29" i="11" s="1"/>
  <c r="C254" i="11" a="1"/>
  <c r="C254" i="11" s="1"/>
  <c r="C51" i="11" a="1"/>
  <c r="C51" i="11" s="1"/>
  <c r="C235" i="11" a="1"/>
  <c r="C235" i="11" s="1"/>
  <c r="C354" i="11" a="1"/>
  <c r="C354" i="11" s="1"/>
  <c r="C238" i="11" a="1"/>
  <c r="C238" i="11" s="1"/>
  <c r="C236" i="11" a="1"/>
  <c r="C236" i="11" s="1"/>
  <c r="C330" i="11" a="1"/>
  <c r="C330" i="11" s="1"/>
  <c r="C308" i="11" a="1"/>
  <c r="C308" i="11" s="1"/>
  <c r="C78" i="11" a="1"/>
  <c r="C78" i="11" s="1"/>
  <c r="C462" i="11" a="1"/>
  <c r="C462" i="11" s="1"/>
  <c r="C397" i="11" a="1"/>
  <c r="C397" i="11" s="1"/>
  <c r="C193" i="11" a="1"/>
  <c r="C193" i="11" s="1"/>
  <c r="C309" i="11" a="1"/>
  <c r="C309" i="11" s="1"/>
  <c r="C181" i="11" a="1"/>
  <c r="C181" i="11" s="1"/>
  <c r="C256" i="11" a="1"/>
  <c r="C256" i="11" s="1"/>
  <c r="C102" i="11" a="1"/>
  <c r="C102" i="11" s="1"/>
  <c r="C368" i="11" a="1"/>
  <c r="C368" i="11" s="1"/>
  <c r="C47" i="11" a="1"/>
  <c r="C47" i="11" s="1"/>
  <c r="C476" i="11" a="1"/>
  <c r="C476" i="11" s="1"/>
  <c r="C130" i="11" a="1"/>
  <c r="C130" i="11" s="1"/>
  <c r="C189" i="11" a="1"/>
  <c r="C189" i="11" s="1"/>
  <c r="C389" i="11" a="1"/>
  <c r="C389" i="11" s="1"/>
  <c r="C325" i="11" a="1"/>
  <c r="C325" i="11" s="1"/>
  <c r="C409" i="11" a="1"/>
  <c r="C409" i="11" s="1"/>
  <c r="C469" i="11" a="1"/>
  <c r="C469" i="11" s="1"/>
  <c r="C46" i="11" a="1"/>
  <c r="C46" i="11" s="1"/>
  <c r="C319" i="11" a="1"/>
  <c r="C319" i="11" s="1"/>
  <c r="C499" i="11" a="1"/>
  <c r="C499" i="11" s="1"/>
  <c r="C471" i="11" a="1"/>
  <c r="C471" i="11" s="1"/>
  <c r="C39" i="11" a="1"/>
  <c r="C39" i="11" s="1"/>
  <c r="C114" i="11" a="1"/>
  <c r="C114" i="11" s="1"/>
  <c r="C323" i="11" a="1"/>
  <c r="C323" i="11" s="1"/>
  <c r="C183" i="11" a="1"/>
  <c r="C183" i="11" s="1"/>
  <c r="C121" i="11" a="1"/>
  <c r="C121" i="11" s="1"/>
  <c r="C458" i="11" a="1"/>
  <c r="C458" i="11" s="1"/>
  <c r="C142" i="11" a="1"/>
  <c r="C142" i="11" s="1"/>
  <c r="C23" i="11" a="1"/>
  <c r="C23" i="11" s="1"/>
  <c r="C386" i="11" a="1"/>
  <c r="C386" i="11" s="1"/>
  <c r="C245" i="11" a="1"/>
  <c r="C245" i="11" s="1"/>
  <c r="C395" i="11" a="1"/>
  <c r="C395" i="11" s="1"/>
  <c r="C137" i="11" a="1"/>
  <c r="C137" i="11" s="1"/>
  <c r="C271" i="11" a="1"/>
  <c r="C271" i="11" s="1"/>
  <c r="C294" i="11" a="1"/>
  <c r="C294" i="11" s="1"/>
  <c r="C464" i="11" a="1"/>
  <c r="C464" i="11" s="1"/>
  <c r="C335" i="11" a="1"/>
  <c r="C335" i="11" s="1"/>
  <c r="C491" i="11" a="1"/>
  <c r="C491" i="11" s="1"/>
  <c r="C373" i="11" a="1"/>
  <c r="C373" i="11" s="1"/>
  <c r="C322" i="11" a="1"/>
  <c r="C322" i="11" s="1"/>
  <c r="C435" i="11" a="1"/>
  <c r="C435" i="11" s="1"/>
  <c r="C293" i="11" a="1"/>
  <c r="C293" i="11" s="1"/>
  <c r="C222" i="11" a="1"/>
  <c r="C222" i="11" s="1"/>
  <c r="C160" i="11" a="1"/>
  <c r="C160" i="11" s="1"/>
  <c r="C372" i="11" a="1"/>
  <c r="C372" i="11" s="1"/>
  <c r="C218" i="11" a="1"/>
  <c r="C218" i="11" s="1"/>
  <c r="C32" i="11" a="1"/>
  <c r="C32" i="11" s="1"/>
  <c r="C452" i="11" a="1"/>
  <c r="C452" i="11" s="1"/>
  <c r="C270" i="11" a="1"/>
  <c r="C270" i="11" s="1"/>
  <c r="C336" i="11" a="1"/>
  <c r="C336" i="11" s="1"/>
  <c r="C52" i="11" a="1"/>
  <c r="C52" i="11" s="1"/>
  <c r="C248" i="11" a="1"/>
  <c r="C248" i="11" s="1"/>
  <c r="C229" i="11" a="1"/>
  <c r="C229" i="11" s="1"/>
  <c r="C295" i="11" a="1"/>
  <c r="C295" i="11" s="1"/>
  <c r="C301" i="11" a="1"/>
  <c r="C301" i="11" s="1"/>
  <c r="C7" i="11" a="1"/>
  <c r="C7" i="11" s="1"/>
  <c r="C500" i="11" a="1"/>
  <c r="C500" i="11" s="1"/>
  <c r="C210" i="11" a="1"/>
  <c r="C210" i="11" s="1"/>
  <c r="C145" i="11" a="1"/>
  <c r="C145" i="11" s="1"/>
  <c r="C437" i="11" a="1"/>
  <c r="C437" i="11" s="1"/>
  <c r="C77" i="11" a="1"/>
  <c r="C77" i="11" s="1"/>
  <c r="C255" i="11" a="1"/>
  <c r="C255" i="11" s="1"/>
  <c r="C380" i="11" a="1"/>
  <c r="C380" i="11" s="1"/>
  <c r="C328" i="11" a="1"/>
  <c r="C328" i="11" s="1"/>
  <c r="C36" i="11" a="1"/>
  <c r="C36" i="11" s="1"/>
  <c r="C103" i="11" a="1"/>
  <c r="C103" i="11" s="1"/>
  <c r="C460" i="11" a="1"/>
  <c r="C460" i="11" s="1"/>
  <c r="C350" i="11" a="1"/>
  <c r="C350" i="11" s="1"/>
  <c r="C365" i="11" a="1"/>
  <c r="C365" i="11" s="1"/>
  <c r="C445" i="11" a="1"/>
  <c r="C445" i="11" s="1"/>
  <c r="C171" i="11" a="1"/>
  <c r="C171" i="11" s="1"/>
  <c r="C439" i="11" a="1"/>
  <c r="C439" i="11" s="1"/>
  <c r="C360" i="11" a="1"/>
  <c r="C360" i="11" s="1"/>
  <c r="C366" i="11" a="1"/>
  <c r="C366" i="11" s="1"/>
  <c r="C108" i="11" a="1"/>
  <c r="C108" i="11" s="1"/>
  <c r="C123" i="11" a="1"/>
  <c r="C123" i="11" s="1"/>
  <c r="C453" i="11" a="1"/>
  <c r="C453" i="11" s="1"/>
  <c r="C15" i="11" a="1"/>
  <c r="C15" i="11" s="1"/>
  <c r="C227" i="11" a="1"/>
  <c r="C227" i="11" s="1"/>
  <c r="C111" i="11" a="1"/>
  <c r="C111" i="11" s="1"/>
  <c r="C58" i="11" a="1"/>
  <c r="C58" i="11" s="1"/>
  <c r="C186" i="11" a="1"/>
  <c r="C186" i="11" s="1"/>
  <c r="C63" i="11" a="1"/>
  <c r="C63" i="11" s="1"/>
  <c r="C166" i="11" a="1"/>
  <c r="C166" i="11" s="1"/>
  <c r="C253" i="11" a="1"/>
  <c r="C253" i="11" s="1"/>
  <c r="C384" i="11" a="1"/>
  <c r="C384" i="11" s="1"/>
  <c r="C412" i="11" a="1"/>
  <c r="C412" i="11" s="1"/>
  <c r="C257" i="11" a="1"/>
  <c r="C257" i="11" s="1"/>
  <c r="C219" i="11" a="1"/>
  <c r="C219" i="11" s="1"/>
  <c r="C109" i="11" a="1"/>
  <c r="C109" i="11" s="1"/>
  <c r="C8" i="11" a="1"/>
  <c r="C8" i="11" s="1"/>
  <c r="C44" i="11" a="1"/>
  <c r="C44" i="11" s="1"/>
  <c r="C341" i="11" a="1"/>
  <c r="C341" i="11" s="1"/>
  <c r="C334" i="11" a="1"/>
  <c r="C334" i="11" s="1"/>
  <c r="C318" i="11" a="1"/>
  <c r="C318" i="11" s="1"/>
  <c r="C223" i="11" a="1"/>
  <c r="C223" i="11" s="1"/>
  <c r="C400" i="11" a="1"/>
  <c r="C400" i="11" s="1"/>
  <c r="C470" i="11" a="1"/>
  <c r="C470" i="11" s="1"/>
  <c r="C197" i="11" a="1"/>
  <c r="C197" i="11" s="1"/>
  <c r="C21" i="11" a="1"/>
  <c r="C21" i="11" s="1"/>
  <c r="C49" i="11" a="1"/>
  <c r="C49" i="11" s="1"/>
  <c r="C221" i="11" a="1"/>
  <c r="C221" i="11" s="1"/>
  <c r="C363" i="11" a="1"/>
  <c r="C363" i="11" s="1"/>
  <c r="C478" i="11" a="1"/>
  <c r="C478" i="11" s="1"/>
  <c r="C225" i="11" a="1"/>
  <c r="C225" i="11" s="1"/>
  <c r="C153" i="11" a="1"/>
  <c r="C153" i="11" s="1"/>
  <c r="C304" i="11" a="1"/>
  <c r="C304" i="11" s="1"/>
  <c r="C407" i="11" a="1"/>
  <c r="C407" i="11" s="1"/>
  <c r="C200" i="11" a="1"/>
  <c r="C200" i="11" s="1"/>
  <c r="C43" i="11" a="1"/>
  <c r="C43" i="11" s="1"/>
  <c r="C122" i="11" a="1"/>
  <c r="C122" i="11" s="1"/>
  <c r="C434" i="11" a="1"/>
  <c r="C434" i="11" s="1"/>
  <c r="C220" i="11" a="1"/>
  <c r="C220" i="11" s="1"/>
  <c r="C482" i="11" a="1"/>
  <c r="C482" i="11" s="1"/>
  <c r="C503" i="11" a="1"/>
  <c r="C503" i="11" s="1"/>
  <c r="C296" i="11" a="1"/>
  <c r="C296" i="11" s="1"/>
  <c r="C355" i="11" a="1"/>
  <c r="C355" i="11" s="1"/>
  <c r="C473" i="11" a="1"/>
  <c r="C473" i="11" s="1"/>
  <c r="C396" i="11" a="1"/>
  <c r="C396" i="11" s="1"/>
  <c r="C192" i="11" a="1"/>
  <c r="C192" i="11" s="1"/>
  <c r="C333" i="11" a="1"/>
  <c r="C333" i="11" s="1"/>
  <c r="C100" i="11" a="1"/>
  <c r="C100" i="11" s="1"/>
  <c r="C119" i="11" a="1"/>
  <c r="C119" i="11" s="1"/>
  <c r="C463" i="11" a="1"/>
  <c r="C463" i="11" s="1"/>
  <c r="C195" i="11" a="1"/>
  <c r="C195" i="11" s="1"/>
  <c r="C269" i="11" a="1"/>
  <c r="C269" i="11" s="1"/>
  <c r="C164" i="11" a="1"/>
  <c r="C164" i="11" s="1"/>
  <c r="C275" i="11" a="1"/>
  <c r="C275" i="11" s="1"/>
  <c r="C370" i="11" a="1"/>
  <c r="C370" i="11" s="1"/>
  <c r="C101" i="11" a="1"/>
  <c r="C101" i="11" s="1"/>
  <c r="C64" i="11" a="1"/>
  <c r="C64" i="11" s="1"/>
  <c r="C394" i="11" a="1"/>
  <c r="C394" i="11" s="1"/>
  <c r="C358" i="11" a="1"/>
  <c r="C358" i="11" s="1"/>
  <c r="C70" i="11" a="1"/>
  <c r="C70" i="11" s="1"/>
  <c r="C379" i="11" a="1"/>
  <c r="C379" i="11" s="1"/>
  <c r="C466" i="11" a="1"/>
  <c r="C466" i="11" s="1"/>
  <c r="C91" i="11" a="1"/>
  <c r="C91" i="11" s="1"/>
  <c r="C232" i="11" a="1"/>
  <c r="C232" i="11" s="1"/>
  <c r="C279" i="11" a="1"/>
  <c r="C279" i="11" s="1"/>
  <c r="C299" i="11" a="1"/>
  <c r="C299" i="11" s="1"/>
  <c r="C211" i="11" a="1"/>
  <c r="C211" i="11" s="1"/>
  <c r="C436" i="11" a="1"/>
  <c r="C436" i="11" s="1"/>
  <c r="C259" i="11" a="1"/>
  <c r="C259" i="11" s="1"/>
  <c r="C272" i="11" a="1"/>
  <c r="C272" i="11" s="1"/>
  <c r="C472" i="11" a="1"/>
  <c r="C472" i="11" s="1"/>
  <c r="C339" i="11" a="1"/>
  <c r="C339" i="11" s="1"/>
  <c r="C27" i="11" a="1"/>
  <c r="C27" i="11" s="1"/>
  <c r="C85" i="11" a="1"/>
  <c r="C85" i="11" s="1"/>
  <c r="C73" i="11" a="1"/>
  <c r="C73" i="11" s="1"/>
  <c r="C426" i="11" a="1"/>
  <c r="C426" i="11" s="1"/>
  <c r="C331" i="11" a="1"/>
  <c r="C331" i="11" s="1"/>
  <c r="C40" i="11" a="1"/>
  <c r="C40" i="11" s="1"/>
  <c r="C468" i="11" a="1"/>
  <c r="C468" i="11" s="1"/>
  <c r="C504" i="11" a="1"/>
  <c r="C504" i="11" s="1"/>
  <c r="C28" i="11" a="1"/>
  <c r="C28" i="11" s="1"/>
  <c r="C429" i="11" a="1"/>
  <c r="C429" i="11" s="1"/>
  <c r="C120" i="11" a="1"/>
  <c r="C120" i="11" s="1"/>
  <c r="C456" i="11" a="1"/>
  <c r="C456" i="11" s="1"/>
  <c r="C106" i="11" a="1"/>
  <c r="C106" i="11" s="1"/>
  <c r="C298" i="11" a="1"/>
  <c r="C298" i="11" s="1"/>
  <c r="C399" i="11" a="1"/>
  <c r="C399" i="11" s="1"/>
  <c r="C191" i="11" a="1"/>
  <c r="C191" i="11" s="1"/>
  <c r="C107" i="11" a="1"/>
  <c r="C107" i="11" s="1"/>
  <c r="O28" i="1" a="1"/>
  <c r="O28" i="1" s="1"/>
  <c r="O27" i="1" a="1"/>
  <c r="O27" i="1" s="1"/>
  <c r="O26" i="1" a="1"/>
  <c r="O26" i="1" s="1"/>
  <c r="O25" i="1" a="1"/>
  <c r="O25" i="1" s="1"/>
  <c r="O24" i="1" a="1"/>
  <c r="O24" i="1" s="1"/>
  <c r="O23" i="1" a="1"/>
  <c r="O23" i="1" s="1"/>
  <c r="O22" i="1" a="1"/>
  <c r="O2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P3" i="1" a="1"/>
  <c r="P3" i="1" s="1"/>
  <c r="P4" i="1" a="1"/>
  <c r="P4" i="1" s="1"/>
  <c r="P5" i="1" a="1"/>
  <c r="P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3" i="1" a="1"/>
  <c r="N3" i="1" s="1"/>
  <c r="B9" i="1" a="1"/>
  <c r="B9" i="1" s="1"/>
  <c r="C9" i="1" a="1"/>
  <c r="C9" i="1" s="1"/>
  <c r="D9" i="1" a="1"/>
  <c r="D9" i="1" s="1"/>
  <c r="E9" i="1" a="1"/>
  <c r="E9" i="1" s="1"/>
  <c r="K9" i="1" a="1"/>
  <c r="K9" i="1" s="1"/>
  <c r="L9" i="1" a="1"/>
  <c r="L9" i="1" s="1"/>
  <c r="F9" i="1" a="1"/>
  <c r="F9" i="1" s="1"/>
  <c r="G9" i="1" a="1"/>
  <c r="G9" i="1" s="1"/>
  <c r="H9" i="1" a="1"/>
  <c r="H9" i="1" s="1"/>
  <c r="B4" i="1" a="1"/>
  <c r="B4" i="1" s="1"/>
  <c r="C4" i="1" a="1"/>
  <c r="C4" i="1" s="1"/>
  <c r="D4" i="1" a="1"/>
  <c r="D4" i="1" s="1"/>
  <c r="E4" i="1" a="1"/>
  <c r="E4" i="1" s="1"/>
  <c r="K4" i="1" a="1"/>
  <c r="K4" i="1" s="1"/>
  <c r="L4" i="1" a="1"/>
  <c r="L4" i="1" s="1"/>
  <c r="F4" i="1" a="1"/>
  <c r="F4" i="1" s="1"/>
  <c r="G4" i="1" a="1"/>
  <c r="G4" i="1" s="1"/>
  <c r="H4" i="1" a="1"/>
  <c r="H4" i="1" s="1"/>
  <c r="B28" i="1" a="1"/>
  <c r="B28" i="1" s="1"/>
  <c r="C28" i="1" a="1"/>
  <c r="C28" i="1" s="1"/>
  <c r="D28" i="1" a="1"/>
  <c r="D28" i="1" s="1"/>
  <c r="E28" i="1" a="1"/>
  <c r="E28" i="1" s="1"/>
  <c r="K28" i="1" a="1"/>
  <c r="K28" i="1" s="1"/>
  <c r="L28" i="1" a="1"/>
  <c r="L28" i="1" s="1"/>
  <c r="F28" i="1" a="1"/>
  <c r="F28" i="1" s="1"/>
  <c r="G28" i="1" a="1"/>
  <c r="G28" i="1" s="1"/>
  <c r="H28" i="1" a="1"/>
  <c r="H28" i="1" s="1"/>
  <c r="B17" i="1" a="1"/>
  <c r="B17" i="1" s="1"/>
  <c r="C17" i="1" a="1"/>
  <c r="C17" i="1" s="1"/>
  <c r="D17" i="1" a="1"/>
  <c r="D17" i="1" s="1"/>
  <c r="E17" i="1" a="1"/>
  <c r="E17" i="1" s="1"/>
  <c r="K17" i="1" a="1"/>
  <c r="K17" i="1" s="1"/>
  <c r="L17" i="1" a="1"/>
  <c r="L17" i="1" s="1"/>
  <c r="F17" i="1" a="1"/>
  <c r="F17" i="1" s="1"/>
  <c r="G17" i="1" a="1"/>
  <c r="G17" i="1" s="1"/>
  <c r="H17" i="1" a="1"/>
  <c r="H17" i="1" s="1"/>
  <c r="B26" i="1" a="1"/>
  <c r="B26" i="1" s="1"/>
  <c r="C26" i="1" a="1"/>
  <c r="C26" i="1" s="1"/>
  <c r="D26" i="1" a="1"/>
  <c r="D26" i="1" s="1"/>
  <c r="E26" i="1" a="1"/>
  <c r="E26" i="1" s="1"/>
  <c r="K26" i="1" a="1"/>
  <c r="K26" i="1" s="1"/>
  <c r="L26" i="1" a="1"/>
  <c r="L26" i="1" s="1"/>
  <c r="F26" i="1" a="1"/>
  <c r="F26" i="1" s="1"/>
  <c r="G26" i="1" a="1"/>
  <c r="G26" i="1" s="1"/>
  <c r="H26" i="1" a="1"/>
  <c r="H26" i="1" s="1"/>
  <c r="B18" i="1" a="1"/>
  <c r="B18" i="1" s="1"/>
  <c r="C18" i="1" a="1"/>
  <c r="C18" i="1" s="1"/>
  <c r="D18" i="1" a="1"/>
  <c r="D18" i="1" s="1"/>
  <c r="E18" i="1" a="1"/>
  <c r="E18" i="1" s="1"/>
  <c r="K18" i="1" a="1"/>
  <c r="K18" i="1" s="1"/>
  <c r="L18" i="1" a="1"/>
  <c r="L18" i="1" s="1"/>
  <c r="F18" i="1" a="1"/>
  <c r="F18" i="1" s="1"/>
  <c r="G18" i="1" a="1"/>
  <c r="G18" i="1" s="1"/>
  <c r="H18" i="1" a="1"/>
  <c r="H18" i="1" s="1"/>
  <c r="B16" i="1" a="1"/>
  <c r="B16" i="1" s="1"/>
  <c r="C16" i="1" a="1"/>
  <c r="C16" i="1" s="1"/>
  <c r="D16" i="1" a="1"/>
  <c r="D16" i="1" s="1"/>
  <c r="E16" i="1" a="1"/>
  <c r="E16" i="1" s="1"/>
  <c r="K16" i="1" a="1"/>
  <c r="K16" i="1" s="1"/>
  <c r="L16" i="1" a="1"/>
  <c r="L16" i="1" s="1"/>
  <c r="F16" i="1" a="1"/>
  <c r="F16" i="1" s="1"/>
  <c r="G16" i="1" a="1"/>
  <c r="G16" i="1" s="1"/>
  <c r="H16" i="1" a="1"/>
  <c r="H16" i="1" s="1"/>
  <c r="B19" i="1" a="1"/>
  <c r="B19" i="1" s="1"/>
  <c r="C19" i="1" a="1"/>
  <c r="C19" i="1" s="1"/>
  <c r="D19" i="1" a="1"/>
  <c r="D19" i="1" s="1"/>
  <c r="E19" i="1" a="1"/>
  <c r="E19" i="1" s="1"/>
  <c r="K19" i="1" a="1"/>
  <c r="K19" i="1" s="1"/>
  <c r="L19" i="1" a="1"/>
  <c r="L19" i="1" s="1"/>
  <c r="F19" i="1" a="1"/>
  <c r="F19" i="1" s="1"/>
  <c r="G19" i="1" a="1"/>
  <c r="G19" i="1" s="1"/>
  <c r="H19" i="1" a="1"/>
  <c r="H19" i="1" s="1"/>
  <c r="B10" i="1" a="1"/>
  <c r="B10" i="1" s="1"/>
  <c r="C10" i="1" a="1"/>
  <c r="C10" i="1" s="1"/>
  <c r="D10" i="1" a="1"/>
  <c r="D10" i="1" s="1"/>
  <c r="E10" i="1" a="1"/>
  <c r="E10" i="1" s="1"/>
  <c r="K10" i="1" a="1"/>
  <c r="K10" i="1" s="1"/>
  <c r="L10" i="1" a="1"/>
  <c r="L10" i="1" s="1"/>
  <c r="F10" i="1" a="1"/>
  <c r="F10" i="1" s="1"/>
  <c r="G10" i="1" a="1"/>
  <c r="G10" i="1" s="1"/>
  <c r="H10" i="1" a="1"/>
  <c r="H10" i="1" s="1"/>
  <c r="B11" i="1" a="1"/>
  <c r="B11" i="1" s="1"/>
  <c r="C11" i="1" a="1"/>
  <c r="C11" i="1" s="1"/>
  <c r="D11" i="1" a="1"/>
  <c r="D11" i="1" s="1"/>
  <c r="E11" i="1" a="1"/>
  <c r="E11" i="1" s="1"/>
  <c r="K11" i="1" a="1"/>
  <c r="K11" i="1" s="1"/>
  <c r="L11" i="1" a="1"/>
  <c r="L11" i="1" s="1"/>
  <c r="F11" i="1" a="1"/>
  <c r="F11" i="1" s="1"/>
  <c r="G11" i="1" a="1"/>
  <c r="G11" i="1" s="1"/>
  <c r="H11" i="1" a="1"/>
  <c r="H11" i="1" s="1"/>
  <c r="B3" i="1" a="1"/>
  <c r="B3" i="1" s="1"/>
  <c r="C3" i="1" a="1"/>
  <c r="C3" i="1" s="1"/>
  <c r="D3" i="1" a="1"/>
  <c r="D3" i="1" s="1"/>
  <c r="E3" i="1" a="1"/>
  <c r="E3" i="1" s="1"/>
  <c r="K3" i="1" a="1"/>
  <c r="K3" i="1" s="1"/>
  <c r="L3" i="1" a="1"/>
  <c r="L3" i="1" s="1"/>
  <c r="F3" i="1" a="1"/>
  <c r="F3" i="1" s="1"/>
  <c r="G3" i="1" a="1"/>
  <c r="G3" i="1" s="1"/>
  <c r="H3" i="1" a="1"/>
  <c r="H3" i="1" s="1"/>
  <c r="B25" i="1" a="1"/>
  <c r="B25" i="1" s="1"/>
  <c r="C25" i="1" a="1"/>
  <c r="C25" i="1" s="1"/>
  <c r="D25" i="1" a="1"/>
  <c r="D25" i="1" s="1"/>
  <c r="E25" i="1" a="1"/>
  <c r="E25" i="1" s="1"/>
  <c r="K25" i="1" a="1"/>
  <c r="K25" i="1" s="1"/>
  <c r="L25" i="1" a="1"/>
  <c r="L25" i="1" s="1"/>
  <c r="F25" i="1" a="1"/>
  <c r="F25" i="1" s="1"/>
  <c r="G25" i="1" a="1"/>
  <c r="G25" i="1" s="1"/>
  <c r="H25" i="1" a="1"/>
  <c r="H25" i="1" s="1"/>
  <c r="B27" i="1" a="1"/>
  <c r="B27" i="1" s="1"/>
  <c r="C27" i="1" a="1"/>
  <c r="C27" i="1" s="1"/>
  <c r="D27" i="1" a="1"/>
  <c r="D27" i="1" s="1"/>
  <c r="E27" i="1" a="1"/>
  <c r="E27" i="1" s="1"/>
  <c r="K27" i="1" a="1"/>
  <c r="K27" i="1" s="1"/>
  <c r="L27" i="1" a="1"/>
  <c r="L27" i="1" s="1"/>
  <c r="F27" i="1" a="1"/>
  <c r="F27" i="1" s="1"/>
  <c r="G27" i="1" a="1"/>
  <c r="G27" i="1" s="1"/>
  <c r="H27" i="1" a="1"/>
  <c r="H27" i="1" s="1"/>
  <c r="B5" i="1" a="1"/>
  <c r="B5" i="1" s="1"/>
  <c r="C5" i="1" a="1"/>
  <c r="C5" i="1" s="1"/>
  <c r="D5" i="1" a="1"/>
  <c r="D5" i="1" s="1"/>
  <c r="E5" i="1" a="1"/>
  <c r="E5" i="1" s="1"/>
  <c r="K5" i="1" a="1"/>
  <c r="K5" i="1" s="1"/>
  <c r="L5" i="1" a="1"/>
  <c r="L5" i="1" s="1"/>
  <c r="F5" i="1" a="1"/>
  <c r="F5" i="1" s="1"/>
  <c r="G5" i="1" a="1"/>
  <c r="G5" i="1" s="1"/>
  <c r="H5" i="1" a="1"/>
  <c r="H5" i="1" s="1"/>
  <c r="B6" i="1" a="1"/>
  <c r="B6" i="1" s="1"/>
  <c r="C6" i="1" a="1"/>
  <c r="C6" i="1" s="1"/>
  <c r="D6" i="1" a="1"/>
  <c r="D6" i="1" s="1"/>
  <c r="E6" i="1" a="1"/>
  <c r="E6" i="1" s="1"/>
  <c r="K6" i="1" a="1"/>
  <c r="K6" i="1" s="1"/>
  <c r="L6" i="1" a="1"/>
  <c r="L6" i="1" s="1"/>
  <c r="F6" i="1" a="1"/>
  <c r="F6" i="1" s="1"/>
  <c r="G6" i="1" a="1"/>
  <c r="G6" i="1" s="1"/>
  <c r="H6" i="1" a="1"/>
  <c r="H6" i="1" s="1"/>
  <c r="L12" i="1" a="1"/>
  <c r="L12" i="1" s="1"/>
  <c r="L13" i="1" a="1"/>
  <c r="L13" i="1" s="1"/>
  <c r="L21" i="1" a="1"/>
  <c r="L21" i="1" s="1"/>
  <c r="L8" i="1" a="1"/>
  <c r="L8" i="1" s="1"/>
  <c r="L14" i="1" a="1"/>
  <c r="L14" i="1" s="1"/>
  <c r="L15" i="1" a="1"/>
  <c r="L15" i="1" s="1"/>
  <c r="L22" i="1" a="1"/>
  <c r="L22" i="1" s="1"/>
  <c r="L23" i="1" a="1"/>
  <c r="L23" i="1" s="1"/>
  <c r="L7" i="1" a="1"/>
  <c r="L7" i="1" s="1"/>
  <c r="L24" i="1" a="1"/>
  <c r="L24" i="1" s="1"/>
  <c r="L20" i="1" a="1"/>
  <c r="L20" i="1" s="1"/>
  <c r="K12" i="1" a="1"/>
  <c r="K12" i="1" s="1"/>
  <c r="K13" i="1" a="1"/>
  <c r="K13" i="1" s="1"/>
  <c r="K21" i="1" a="1"/>
  <c r="K21" i="1" s="1"/>
  <c r="K8" i="1" a="1"/>
  <c r="K8" i="1" s="1"/>
  <c r="K14" i="1" a="1"/>
  <c r="K14" i="1" s="1"/>
  <c r="K15" i="1" a="1"/>
  <c r="K15" i="1" s="1"/>
  <c r="K22" i="1" a="1"/>
  <c r="K22" i="1" s="1"/>
  <c r="K23" i="1" a="1"/>
  <c r="K23" i="1" s="1"/>
  <c r="K7" i="1" a="1"/>
  <c r="K7" i="1" s="1"/>
  <c r="K24" i="1" a="1"/>
  <c r="K24" i="1" s="1"/>
  <c r="K20" i="1" a="1"/>
  <c r="K20" i="1" s="1"/>
  <c r="B24" i="1" a="1"/>
  <c r="B24" i="1" s="1"/>
  <c r="F24" i="1" a="1"/>
  <c r="F24" i="1" s="1"/>
  <c r="D24" i="1" a="1"/>
  <c r="D24" i="1" s="1"/>
  <c r="B20" i="1" a="1"/>
  <c r="B20" i="1" s="1"/>
  <c r="F20" i="1" a="1"/>
  <c r="F20" i="1" s="1"/>
  <c r="D20" i="1" a="1"/>
  <c r="D20" i="1" s="1"/>
  <c r="C12" i="1" a="1"/>
  <c r="C12" i="1" s="1"/>
  <c r="C13" i="1" a="1"/>
  <c r="C13" i="1" s="1"/>
  <c r="C21" i="1" a="1"/>
  <c r="C21" i="1" s="1"/>
  <c r="C8" i="1" a="1"/>
  <c r="C8" i="1" s="1"/>
  <c r="C14" i="1" a="1"/>
  <c r="C14" i="1" s="1"/>
  <c r="C15" i="1" a="1"/>
  <c r="C15" i="1" s="1"/>
  <c r="C22" i="1" a="1"/>
  <c r="C22" i="1" s="1"/>
  <c r="C23" i="1" a="1"/>
  <c r="C23" i="1" s="1"/>
  <c r="C7" i="1" a="1"/>
  <c r="C7" i="1" s="1"/>
  <c r="C24" i="1" a="1"/>
  <c r="C24" i="1" s="1"/>
  <c r="C20" i="1" a="1"/>
  <c r="C20" i="1" s="1"/>
  <c r="H12" i="1" a="1"/>
  <c r="H12" i="1" s="1"/>
  <c r="H13" i="1" a="1"/>
  <c r="H13" i="1" s="1"/>
  <c r="H21" i="1" a="1"/>
  <c r="H21" i="1" s="1"/>
  <c r="H8" i="1" a="1"/>
  <c r="H8" i="1" s="1"/>
  <c r="H14" i="1" a="1"/>
  <c r="H14" i="1" s="1"/>
  <c r="H15" i="1" a="1"/>
  <c r="H15" i="1" s="1"/>
  <c r="H22" i="1" a="1"/>
  <c r="H22" i="1" s="1"/>
  <c r="H23" i="1" a="1"/>
  <c r="H23" i="1" s="1"/>
  <c r="H7" i="1" a="1"/>
  <c r="H7" i="1" s="1"/>
  <c r="H24" i="1" a="1"/>
  <c r="H24" i="1" s="1"/>
  <c r="H20" i="1" a="1"/>
  <c r="H20" i="1" s="1"/>
  <c r="G12" i="1" a="1"/>
  <c r="G12" i="1" s="1"/>
  <c r="G13" i="1" a="1"/>
  <c r="G13" i="1" s="1"/>
  <c r="G21" i="1" a="1"/>
  <c r="G21" i="1" s="1"/>
  <c r="G8" i="1" a="1"/>
  <c r="G8" i="1" s="1"/>
  <c r="G14" i="1" a="1"/>
  <c r="G14" i="1" s="1"/>
  <c r="G15" i="1" a="1"/>
  <c r="G15" i="1" s="1"/>
  <c r="G22" i="1" a="1"/>
  <c r="G22" i="1" s="1"/>
  <c r="G23" i="1" a="1"/>
  <c r="G23" i="1" s="1"/>
  <c r="G7" i="1" a="1"/>
  <c r="G7" i="1" s="1"/>
  <c r="G24" i="1" a="1"/>
  <c r="G24" i="1" s="1"/>
  <c r="G20" i="1" a="1"/>
  <c r="G20" i="1" s="1"/>
  <c r="E12" i="1" a="1"/>
  <c r="E12" i="1" s="1"/>
  <c r="E13" i="1" a="1"/>
  <c r="E13" i="1" s="1"/>
  <c r="E21" i="1" a="1"/>
  <c r="E21" i="1" s="1"/>
  <c r="E8" i="1" a="1"/>
  <c r="E8" i="1" s="1"/>
  <c r="E14" i="1" a="1"/>
  <c r="E14" i="1" s="1"/>
  <c r="E15" i="1" a="1"/>
  <c r="E15" i="1" s="1"/>
  <c r="E22" i="1" a="1"/>
  <c r="E22" i="1" s="1"/>
  <c r="E23" i="1" a="1"/>
  <c r="E23" i="1" s="1"/>
  <c r="E7" i="1" a="1"/>
  <c r="E7" i="1" s="1"/>
  <c r="E24" i="1" a="1"/>
  <c r="E24" i="1" s="1"/>
  <c r="E20" i="1" a="1"/>
  <c r="E20" i="1" s="1"/>
  <c r="B14" i="1" a="1"/>
  <c r="B14" i="1" s="1"/>
  <c r="F14" i="1" a="1"/>
  <c r="F14" i="1" s="1"/>
  <c r="D14" i="1" a="1"/>
  <c r="D14" i="1" s="1"/>
  <c r="B15" i="1" a="1"/>
  <c r="B15" i="1" s="1"/>
  <c r="F15" i="1" a="1"/>
  <c r="F15" i="1" s="1"/>
  <c r="D15" i="1" a="1"/>
  <c r="D15" i="1" s="1"/>
  <c r="B22" i="1" a="1"/>
  <c r="B22" i="1" s="1"/>
  <c r="F22" i="1" a="1"/>
  <c r="F22" i="1" s="1"/>
  <c r="D22" i="1" a="1"/>
  <c r="D22" i="1" s="1"/>
  <c r="B23" i="1" a="1"/>
  <c r="B23" i="1" s="1"/>
  <c r="F23" i="1" a="1"/>
  <c r="F23" i="1" s="1"/>
  <c r="D23" i="1" a="1"/>
  <c r="D23" i="1" s="1"/>
  <c r="M23" i="1" s="1"/>
  <c r="B7" i="1" a="1"/>
  <c r="B7" i="1" s="1"/>
  <c r="F7" i="1" a="1"/>
  <c r="F7" i="1" s="1"/>
  <c r="D7" i="1" a="1"/>
  <c r="D7" i="1" s="1"/>
  <c r="B21" i="1" a="1"/>
  <c r="B21" i="1" s="1"/>
  <c r="F21" i="1" a="1"/>
  <c r="F21" i="1" s="1"/>
  <c r="D21" i="1" a="1"/>
  <c r="D21" i="1" s="1"/>
  <c r="J21" i="1" s="1"/>
  <c r="B8" i="1" a="1"/>
  <c r="B8" i="1" s="1"/>
  <c r="F8" i="1" a="1"/>
  <c r="F8" i="1" s="1"/>
  <c r="D8" i="1" a="1"/>
  <c r="D8" i="1" s="1"/>
  <c r="M8" i="1" s="1"/>
  <c r="D12" i="1" a="1"/>
  <c r="D12" i="1" s="1"/>
  <c r="M12" i="1" s="1"/>
  <c r="D13" i="1" a="1"/>
  <c r="D13" i="1" s="1"/>
  <c r="B12" i="1" a="1"/>
  <c r="B12" i="1" s="1"/>
  <c r="B13" i="1" a="1"/>
  <c r="B13" i="1" s="1"/>
  <c r="F13" i="1" a="1"/>
  <c r="F13" i="1" s="1"/>
  <c r="F12" i="1" a="1"/>
  <c r="F12" i="1" s="1"/>
  <c r="M330" i="11" l="1"/>
  <c r="M265" i="11"/>
  <c r="M19" i="11"/>
  <c r="M311" i="11"/>
  <c r="M113" i="11"/>
  <c r="M105" i="11"/>
  <c r="M96" i="11"/>
  <c r="M79" i="11"/>
  <c r="M282" i="11"/>
  <c r="M87" i="11"/>
  <c r="M431" i="11"/>
  <c r="M50" i="11"/>
  <c r="M267" i="11"/>
  <c r="M493" i="11"/>
  <c r="M246" i="11"/>
  <c r="M444" i="11"/>
  <c r="M278" i="11"/>
  <c r="M132" i="11"/>
  <c r="M17" i="11"/>
  <c r="M242" i="11"/>
  <c r="M307" i="11"/>
  <c r="M144" i="11"/>
  <c r="M163" i="11"/>
  <c r="M208" i="11"/>
  <c r="M155" i="11"/>
  <c r="M403" i="11"/>
  <c r="M488" i="11"/>
  <c r="M24" i="11"/>
  <c r="M41" i="11"/>
  <c r="M140" i="11"/>
  <c r="M34" i="11"/>
  <c r="M118" i="11"/>
  <c r="M31" i="11"/>
  <c r="M451" i="11"/>
  <c r="M82" i="11"/>
  <c r="M61" i="11"/>
  <c r="M217" i="11"/>
  <c r="M281" i="11"/>
  <c r="M68" i="11"/>
  <c r="M13" i="11"/>
  <c r="M361" i="11"/>
  <c r="M456" i="11"/>
  <c r="M426" i="11"/>
  <c r="M436" i="11"/>
  <c r="M70" i="11"/>
  <c r="M269" i="11"/>
  <c r="M473" i="11"/>
  <c r="M43" i="11"/>
  <c r="M221" i="11"/>
  <c r="M334" i="11"/>
  <c r="M384" i="11"/>
  <c r="M15" i="11"/>
  <c r="M445" i="11"/>
  <c r="M255" i="11"/>
  <c r="M295" i="11"/>
  <c r="M218" i="11"/>
  <c r="M491" i="11"/>
  <c r="M386" i="11"/>
  <c r="M39" i="11"/>
  <c r="M389" i="11"/>
  <c r="M181" i="11"/>
  <c r="M236" i="11"/>
  <c r="M20" i="11"/>
  <c r="M74" i="11"/>
  <c r="M398" i="11"/>
  <c r="M158" i="11"/>
  <c r="M251" i="11"/>
  <c r="M206" i="11"/>
  <c r="M321" i="11"/>
  <c r="M401" i="11"/>
  <c r="M276" i="11"/>
  <c r="M351" i="11"/>
  <c r="M349" i="11"/>
  <c r="M117" i="11"/>
  <c r="M287" i="11"/>
  <c r="M84" i="11"/>
  <c r="M126" i="11"/>
  <c r="M306" i="11"/>
  <c r="L456" i="11"/>
  <c r="L426" i="11"/>
  <c r="L436" i="11"/>
  <c r="L70" i="11"/>
  <c r="L269" i="11"/>
  <c r="L473" i="11"/>
  <c r="L43" i="11"/>
  <c r="L221" i="11"/>
  <c r="L334" i="11"/>
  <c r="L384" i="11"/>
  <c r="L15" i="11"/>
  <c r="L445" i="11"/>
  <c r="L255" i="11"/>
  <c r="L295" i="11"/>
  <c r="L218" i="11"/>
  <c r="L491" i="11"/>
  <c r="L386" i="11"/>
  <c r="L39" i="11"/>
  <c r="L389" i="11"/>
  <c r="L181" i="11"/>
  <c r="L236" i="11"/>
  <c r="L20" i="11"/>
  <c r="L74" i="11"/>
  <c r="L398" i="11"/>
  <c r="L158" i="11"/>
  <c r="L251" i="11"/>
  <c r="L206" i="11"/>
  <c r="L321" i="11"/>
  <c r="L401" i="11"/>
  <c r="L276" i="11"/>
  <c r="L351" i="11"/>
  <c r="L349" i="11"/>
  <c r="L117" i="11"/>
  <c r="L287" i="11"/>
  <c r="L84" i="11"/>
  <c r="L25" i="11"/>
  <c r="L387" i="11"/>
  <c r="L320" i="11"/>
  <c r="L288" i="11"/>
  <c r="L477" i="11"/>
  <c r="L209" i="11"/>
  <c r="L249" i="11"/>
  <c r="L97" i="11"/>
  <c r="L274" i="11"/>
  <c r="L11" i="11"/>
  <c r="L305" i="11"/>
  <c r="L214" i="11"/>
  <c r="L152" i="11"/>
  <c r="L67" i="11"/>
  <c r="L157" i="11"/>
  <c r="L48" i="11"/>
  <c r="L302" i="11"/>
  <c r="L414" i="11"/>
  <c r="L16" i="11"/>
  <c r="L72" i="11"/>
  <c r="L185" i="11"/>
  <c r="L250" i="11"/>
  <c r="L418" i="11"/>
  <c r="L147" i="11"/>
  <c r="L80" i="11"/>
  <c r="L116" i="11"/>
  <c r="L428" i="11"/>
  <c r="L338" i="11"/>
  <c r="L120" i="11"/>
  <c r="L73" i="11"/>
  <c r="L211" i="11"/>
  <c r="L358" i="11"/>
  <c r="L195" i="11"/>
  <c r="L355" i="11"/>
  <c r="L200" i="11"/>
  <c r="L49" i="11"/>
  <c r="L341" i="11"/>
  <c r="L253" i="11"/>
  <c r="L453" i="11"/>
  <c r="L365" i="11"/>
  <c r="L77" i="11"/>
  <c r="L229" i="11"/>
  <c r="L372" i="11"/>
  <c r="L335" i="11"/>
  <c r="L23" i="11"/>
  <c r="L471" i="11"/>
  <c r="M25" i="11"/>
  <c r="M387" i="11"/>
  <c r="M320" i="11"/>
  <c r="M288" i="11"/>
  <c r="M477" i="11"/>
  <c r="M209" i="11"/>
  <c r="M249" i="11"/>
  <c r="M97" i="11"/>
  <c r="M274" i="11"/>
  <c r="M11" i="11"/>
  <c r="M305" i="11"/>
  <c r="M214" i="11"/>
  <c r="M152" i="11"/>
  <c r="M67" i="11"/>
  <c r="M157" i="11"/>
  <c r="M48" i="11"/>
  <c r="M302" i="11"/>
  <c r="M414" i="11"/>
  <c r="M16" i="11"/>
  <c r="M72" i="11"/>
  <c r="M185" i="11"/>
  <c r="M250" i="11"/>
  <c r="M418" i="11"/>
  <c r="M147" i="11"/>
  <c r="M80" i="11"/>
  <c r="M116" i="11"/>
  <c r="M428" i="11"/>
  <c r="M338" i="11"/>
  <c r="M399" i="11"/>
  <c r="M468" i="11"/>
  <c r="M472" i="11"/>
  <c r="M91" i="11"/>
  <c r="M370" i="11"/>
  <c r="M333" i="11"/>
  <c r="M220" i="11"/>
  <c r="M225" i="11"/>
  <c r="M400" i="11"/>
  <c r="M219" i="11"/>
  <c r="M58" i="11"/>
  <c r="M360" i="11"/>
  <c r="M36" i="11"/>
  <c r="M500" i="11"/>
  <c r="M270" i="11"/>
  <c r="M435" i="11"/>
  <c r="M137" i="11"/>
  <c r="M183" i="11"/>
  <c r="M469" i="11"/>
  <c r="M368" i="11"/>
  <c r="M78" i="11"/>
  <c r="M254" i="11"/>
  <c r="M496" i="11"/>
  <c r="M139" i="11"/>
  <c r="M312" i="11"/>
  <c r="M290" i="11"/>
  <c r="M419" i="11"/>
  <c r="M22" i="11"/>
  <c r="M448" i="11"/>
  <c r="M65" i="11"/>
  <c r="M159" i="11"/>
  <c r="M284" i="11"/>
  <c r="M505" i="11"/>
  <c r="M56" i="11"/>
  <c r="M486" i="11"/>
  <c r="M169" i="11"/>
  <c r="M135" i="11"/>
  <c r="M66" i="11"/>
  <c r="M327" i="11"/>
  <c r="M430" i="11"/>
  <c r="M213" i="11"/>
  <c r="M455" i="11"/>
  <c r="M492" i="11"/>
  <c r="M207" i="11"/>
  <c r="M487" i="11"/>
  <c r="M4" i="11"/>
  <c r="M416" i="11"/>
  <c r="M440" i="11"/>
  <c r="M332" i="11"/>
  <c r="M148" i="11"/>
  <c r="M286" i="11"/>
  <c r="M38" i="11"/>
  <c r="M484" i="11"/>
  <c r="M292" i="11"/>
  <c r="M138" i="11"/>
  <c r="M490" i="11"/>
  <c r="M12" i="11"/>
  <c r="M95" i="11"/>
  <c r="M162" i="11"/>
  <c r="M316" i="11"/>
  <c r="M205" i="11"/>
  <c r="M356" i="11"/>
  <c r="M240" i="11"/>
  <c r="L189" i="11"/>
  <c r="L309" i="11"/>
  <c r="L238" i="11"/>
  <c r="L268" i="11"/>
  <c r="L352" i="11"/>
  <c r="L420" i="11"/>
  <c r="L199" i="11"/>
  <c r="L498" i="11"/>
  <c r="L262" i="11"/>
  <c r="L129" i="11"/>
  <c r="L459" i="11"/>
  <c r="L485" i="11"/>
  <c r="L359" i="11"/>
  <c r="L150" i="11"/>
  <c r="L377" i="11"/>
  <c r="L224" i="11"/>
  <c r="L479" i="11"/>
  <c r="L201" i="11"/>
  <c r="L231" i="11"/>
  <c r="L215" i="11"/>
  <c r="L438" i="11"/>
  <c r="L81" i="11"/>
  <c r="L443" i="11"/>
  <c r="L42" i="11"/>
  <c r="L168" i="11"/>
  <c r="L411" i="11"/>
  <c r="L92" i="11"/>
  <c r="L176" i="11"/>
  <c r="L14" i="11"/>
  <c r="L344" i="11"/>
  <c r="L45" i="11"/>
  <c r="L149" i="11"/>
  <c r="L393" i="11"/>
  <c r="L315" i="11"/>
  <c r="L474" i="11"/>
  <c r="L347" i="11"/>
  <c r="L457" i="11"/>
  <c r="L233" i="11"/>
  <c r="L376" i="11"/>
  <c r="L369" i="11"/>
  <c r="L6" i="11"/>
  <c r="L261" i="11"/>
  <c r="L57" i="11"/>
  <c r="L423" i="11"/>
  <c r="L252" i="11"/>
  <c r="M466" i="11"/>
  <c r="M223" i="11"/>
  <c r="M439" i="11"/>
  <c r="M395" i="11"/>
  <c r="L265" i="11"/>
  <c r="L19" i="11"/>
  <c r="L311" i="11"/>
  <c r="L113" i="11"/>
  <c r="L105" i="11"/>
  <c r="L96" i="11"/>
  <c r="L79" i="11"/>
  <c r="L282" i="11"/>
  <c r="L87" i="11"/>
  <c r="L431" i="11"/>
  <c r="L50" i="11"/>
  <c r="L267" i="11"/>
  <c r="L493" i="11"/>
  <c r="L246" i="11"/>
  <c r="L444" i="11"/>
  <c r="L278" i="11"/>
  <c r="L132" i="11"/>
  <c r="L17" i="11"/>
  <c r="L242" i="11"/>
  <c r="L307" i="11"/>
  <c r="L144" i="11"/>
  <c r="L163" i="11"/>
  <c r="L208" i="11"/>
  <c r="L155" i="11"/>
  <c r="L403" i="11"/>
  <c r="L488" i="11"/>
  <c r="L24" i="11"/>
  <c r="L41" i="11"/>
  <c r="L140" i="11"/>
  <c r="L34" i="11"/>
  <c r="L118" i="11"/>
  <c r="L31" i="11"/>
  <c r="L451" i="11"/>
  <c r="L82" i="11"/>
  <c r="L61" i="11"/>
  <c r="L217" i="11"/>
  <c r="L281" i="11"/>
  <c r="L68" i="11"/>
  <c r="L13" i="11"/>
  <c r="L361" i="11"/>
  <c r="L126" i="11"/>
  <c r="L306" i="11"/>
  <c r="M298" i="11"/>
  <c r="M192" i="11"/>
  <c r="M257" i="11"/>
  <c r="M7" i="11"/>
  <c r="M102" i="11"/>
  <c r="M272" i="11"/>
  <c r="M478" i="11"/>
  <c r="M328" i="11"/>
  <c r="M322" i="11"/>
  <c r="M434" i="11"/>
  <c r="M323" i="11"/>
  <c r="M40" i="11"/>
  <c r="M275" i="11"/>
  <c r="M111" i="11"/>
  <c r="M452" i="11"/>
  <c r="M409" i="11"/>
  <c r="L106" i="11"/>
  <c r="L331" i="11"/>
  <c r="L259" i="11"/>
  <c r="L379" i="11"/>
  <c r="L164" i="11"/>
  <c r="L396" i="11"/>
  <c r="L122" i="11"/>
  <c r="L363" i="11"/>
  <c r="L318" i="11"/>
  <c r="L412" i="11"/>
  <c r="L227" i="11"/>
  <c r="L171" i="11"/>
  <c r="L380" i="11"/>
  <c r="L301" i="11"/>
  <c r="L32" i="11"/>
  <c r="L373" i="11"/>
  <c r="L245" i="11"/>
  <c r="L114" i="11"/>
  <c r="L325" i="11"/>
  <c r="L256" i="11"/>
  <c r="L330" i="11"/>
  <c r="L191" i="11"/>
  <c r="L504" i="11"/>
  <c r="L339" i="11"/>
  <c r="L232" i="11"/>
  <c r="L101" i="11"/>
  <c r="L100" i="11"/>
  <c r="L482" i="11"/>
  <c r="L153" i="11"/>
  <c r="L470" i="11"/>
  <c r="L109" i="11"/>
  <c r="L186" i="11"/>
  <c r="L366" i="11"/>
  <c r="L103" i="11"/>
  <c r="L210" i="11"/>
  <c r="L336" i="11"/>
  <c r="L293" i="11"/>
  <c r="L271" i="11"/>
  <c r="L121" i="11"/>
  <c r="L46" i="11"/>
  <c r="L47" i="11"/>
  <c r="L462" i="11"/>
  <c r="L51" i="11"/>
  <c r="L385" i="11"/>
  <c r="L35" i="11"/>
  <c r="L136" i="11"/>
  <c r="L182" i="11"/>
  <c r="L125" i="11"/>
  <c r="L446" i="11"/>
  <c r="L112" i="11"/>
  <c r="L289" i="11"/>
  <c r="L391" i="11"/>
  <c r="L124" i="11"/>
  <c r="L317" i="11"/>
  <c r="L133" i="11"/>
  <c r="L18" i="11"/>
  <c r="L134" i="11"/>
  <c r="L291" i="11"/>
  <c r="L340" i="11"/>
  <c r="L247" i="11"/>
  <c r="L99" i="11"/>
  <c r="L489" i="11"/>
  <c r="L110" i="11"/>
  <c r="L243" i="11"/>
  <c r="L3" i="11"/>
  <c r="L237" i="11"/>
  <c r="L94" i="11"/>
  <c r="L53" i="11"/>
  <c r="L432" i="11"/>
  <c r="L59" i="11"/>
  <c r="L357" i="11"/>
  <c r="L188" i="11"/>
  <c r="L392" i="11"/>
  <c r="L203" i="11"/>
  <c r="L406" i="11"/>
  <c r="L204" i="11"/>
  <c r="L381" i="11"/>
  <c r="L167" i="11"/>
  <c r="L93" i="11"/>
  <c r="L433" i="11"/>
  <c r="L37" i="11"/>
  <c r="L346" i="11"/>
  <c r="L454" i="11"/>
  <c r="L55" i="11"/>
  <c r="L298" i="11"/>
  <c r="L40" i="11"/>
  <c r="L272" i="11"/>
  <c r="L466" i="11"/>
  <c r="L275" i="11"/>
  <c r="L192" i="11"/>
  <c r="L434" i="11"/>
  <c r="L478" i="11"/>
  <c r="L223" i="11"/>
  <c r="L257" i="11"/>
  <c r="L111" i="11"/>
  <c r="L439" i="11"/>
  <c r="L328" i="11"/>
  <c r="L7" i="11"/>
  <c r="L452" i="11"/>
  <c r="L322" i="11"/>
  <c r="L395" i="11"/>
  <c r="L323" i="11"/>
  <c r="L409" i="11"/>
  <c r="L102" i="11"/>
  <c r="L308" i="11"/>
  <c r="L29" i="11"/>
  <c r="L300" i="11"/>
  <c r="L178" i="11"/>
  <c r="L495" i="11"/>
  <c r="L2" i="11"/>
  <c r="L343" i="11"/>
  <c r="L449" i="11"/>
  <c r="L5" i="11"/>
  <c r="L173" i="11"/>
  <c r="L143" i="11"/>
  <c r="L402" i="11"/>
  <c r="L329" i="11"/>
  <c r="L175" i="11"/>
  <c r="L450" i="11"/>
  <c r="L362" i="11"/>
  <c r="L234" i="11"/>
  <c r="L75" i="11"/>
  <c r="L481" i="11"/>
  <c r="L263" i="11"/>
  <c r="L146" i="11"/>
  <c r="L54" i="11"/>
  <c r="L190" i="11"/>
  <c r="L280" i="11"/>
  <c r="L88" i="11"/>
  <c r="L9" i="11"/>
  <c r="L465" i="11"/>
  <c r="L297" i="11"/>
  <c r="L212" i="11"/>
  <c r="L277" i="11"/>
  <c r="L337" i="11"/>
  <c r="L314" i="11"/>
  <c r="L422" i="11"/>
  <c r="L404" i="11"/>
  <c r="L71" i="11"/>
  <c r="L172" i="11"/>
  <c r="L417" i="11"/>
  <c r="L154" i="11"/>
  <c r="L90" i="11"/>
  <c r="L413" i="11"/>
  <c r="L89" i="11"/>
  <c r="L501" i="11"/>
  <c r="L86" i="11"/>
  <c r="L429" i="11"/>
  <c r="L85" i="11"/>
  <c r="L299" i="11"/>
  <c r="L394" i="11"/>
  <c r="L463" i="11"/>
  <c r="L296" i="11"/>
  <c r="L407" i="11"/>
  <c r="L21" i="11"/>
  <c r="L44" i="11"/>
  <c r="L166" i="11"/>
  <c r="L123" i="11"/>
  <c r="L350" i="11"/>
  <c r="L437" i="11"/>
  <c r="L248" i="11"/>
  <c r="L160" i="11"/>
  <c r="L464" i="11"/>
  <c r="L142" i="11"/>
  <c r="L499" i="11"/>
  <c r="L130" i="11"/>
  <c r="L193" i="11"/>
  <c r="L354" i="11"/>
  <c r="L310" i="11"/>
  <c r="L345" i="11"/>
  <c r="L497" i="11"/>
  <c r="L425" i="11"/>
  <c r="L196" i="11"/>
  <c r="L216" i="11"/>
  <c r="L374" i="11"/>
  <c r="L371" i="11"/>
  <c r="L69" i="11"/>
  <c r="L127" i="11"/>
  <c r="L141" i="11"/>
  <c r="L375" i="11"/>
  <c r="L415" i="11"/>
  <c r="L244" i="11"/>
  <c r="L170" i="11"/>
  <c r="L98" i="11"/>
  <c r="L324" i="11"/>
  <c r="L258" i="11"/>
  <c r="L390" i="11"/>
  <c r="L202" i="11"/>
  <c r="L273" i="11"/>
  <c r="L326" i="11"/>
  <c r="L506" i="11"/>
  <c r="L421" i="11"/>
  <c r="L283" i="11"/>
  <c r="L364" i="11"/>
  <c r="L442" i="11"/>
  <c r="L427" i="11"/>
  <c r="L161" i="11"/>
  <c r="L194" i="11"/>
  <c r="L480" i="11"/>
  <c r="L226" i="11"/>
  <c r="L115" i="11"/>
  <c r="L198" i="11"/>
  <c r="L483" i="11"/>
  <c r="L467" i="11"/>
  <c r="L62" i="11"/>
  <c r="L83" i="11"/>
  <c r="L60" i="11"/>
  <c r="L128" i="11"/>
  <c r="L230" i="11"/>
  <c r="L165" i="11"/>
  <c r="M120" i="11"/>
  <c r="M73" i="11"/>
  <c r="M211" i="11"/>
  <c r="M358" i="11"/>
  <c r="M195" i="11"/>
  <c r="M355" i="11"/>
  <c r="M200" i="11"/>
  <c r="M49" i="11"/>
  <c r="M341" i="11"/>
  <c r="M253" i="11"/>
  <c r="M453" i="11"/>
  <c r="M365" i="11"/>
  <c r="M77" i="11"/>
  <c r="M229" i="11"/>
  <c r="M372" i="11"/>
  <c r="M335" i="11"/>
  <c r="M23" i="11"/>
  <c r="M471" i="11"/>
  <c r="M189" i="11"/>
  <c r="M309" i="11"/>
  <c r="M238" i="11"/>
  <c r="M268" i="11"/>
  <c r="M352" i="11"/>
  <c r="M420" i="11"/>
  <c r="M199" i="11"/>
  <c r="M498" i="11"/>
  <c r="M262" i="11"/>
  <c r="M129" i="11"/>
  <c r="M459" i="11"/>
  <c r="M485" i="11"/>
  <c r="M359" i="11"/>
  <c r="M150" i="11"/>
  <c r="M377" i="11"/>
  <c r="M224" i="11"/>
  <c r="M479" i="11"/>
  <c r="M201" i="11"/>
  <c r="M231" i="11"/>
  <c r="M215" i="11"/>
  <c r="M438" i="11"/>
  <c r="M81" i="11"/>
  <c r="M443" i="11"/>
  <c r="M42" i="11"/>
  <c r="M168" i="11"/>
  <c r="M411" i="11"/>
  <c r="M92" i="11"/>
  <c r="M176" i="11"/>
  <c r="M14" i="11"/>
  <c r="M344" i="11"/>
  <c r="M45" i="11"/>
  <c r="M149" i="11"/>
  <c r="M393" i="11"/>
  <c r="M315" i="11"/>
  <c r="M474" i="11"/>
  <c r="M347" i="11"/>
  <c r="M457" i="11"/>
  <c r="M233" i="11"/>
  <c r="M376" i="11"/>
  <c r="M369" i="11"/>
  <c r="M6" i="11"/>
  <c r="M261" i="11"/>
  <c r="M57" i="11"/>
  <c r="M423" i="11"/>
  <c r="M252" i="11"/>
  <c r="P370" i="11"/>
  <c r="P435" i="11"/>
  <c r="P139" i="11"/>
  <c r="M462" i="11"/>
  <c r="P284" i="11"/>
  <c r="P213" i="11"/>
  <c r="P332" i="11"/>
  <c r="P12" i="11"/>
  <c r="P91" i="11"/>
  <c r="P270" i="11"/>
  <c r="P496" i="11"/>
  <c r="P159" i="11"/>
  <c r="P327" i="11"/>
  <c r="P440" i="11"/>
  <c r="P490" i="11"/>
  <c r="P333" i="11"/>
  <c r="P137" i="11"/>
  <c r="P312" i="11"/>
  <c r="P505" i="11"/>
  <c r="P455" i="11"/>
  <c r="P148" i="11"/>
  <c r="P95" i="11"/>
  <c r="M308" i="11"/>
  <c r="M29" i="11"/>
  <c r="M300" i="11"/>
  <c r="M178" i="11"/>
  <c r="M495" i="11"/>
  <c r="M2" i="11"/>
  <c r="M343" i="11"/>
  <c r="M449" i="11"/>
  <c r="M5" i="11"/>
  <c r="M173" i="11"/>
  <c r="M143" i="11"/>
  <c r="M402" i="11"/>
  <c r="M329" i="11"/>
  <c r="M175" i="11"/>
  <c r="M450" i="11"/>
  <c r="M362" i="11"/>
  <c r="M234" i="11"/>
  <c r="M75" i="11"/>
  <c r="M481" i="11"/>
  <c r="M263" i="11"/>
  <c r="M146" i="11"/>
  <c r="M54" i="11"/>
  <c r="M190" i="11"/>
  <c r="M280" i="11"/>
  <c r="M88" i="11"/>
  <c r="M9" i="11"/>
  <c r="M465" i="11"/>
  <c r="M297" i="11"/>
  <c r="M212" i="11"/>
  <c r="M277" i="11"/>
  <c r="M337" i="11"/>
  <c r="M314" i="11"/>
  <c r="M422" i="11"/>
  <c r="M404" i="11"/>
  <c r="M71" i="11"/>
  <c r="M172" i="11"/>
  <c r="M417" i="11"/>
  <c r="M154" i="11"/>
  <c r="M90" i="11"/>
  <c r="M413" i="11"/>
  <c r="M89" i="11"/>
  <c r="M501" i="11"/>
  <c r="M86" i="11"/>
  <c r="P219" i="11"/>
  <c r="P58" i="11"/>
  <c r="P360" i="11"/>
  <c r="P220" i="11"/>
  <c r="P183" i="11"/>
  <c r="P290" i="11"/>
  <c r="P56" i="11"/>
  <c r="P492" i="11"/>
  <c r="P286" i="11"/>
  <c r="P162" i="11"/>
  <c r="M259" i="11"/>
  <c r="M122" i="11"/>
  <c r="M227" i="11"/>
  <c r="M32" i="11"/>
  <c r="M325" i="11"/>
  <c r="P225" i="11"/>
  <c r="P469" i="11"/>
  <c r="P419" i="11"/>
  <c r="P486" i="11"/>
  <c r="P207" i="11"/>
  <c r="P38" i="11"/>
  <c r="P316" i="11"/>
  <c r="M164" i="11"/>
  <c r="M318" i="11"/>
  <c r="M380" i="11"/>
  <c r="M245" i="11"/>
  <c r="P399" i="11"/>
  <c r="P400" i="11"/>
  <c r="P368" i="11"/>
  <c r="P22" i="11"/>
  <c r="P169" i="11"/>
  <c r="P487" i="11"/>
  <c r="P484" i="11"/>
  <c r="P205" i="11"/>
  <c r="M331" i="11"/>
  <c r="M396" i="11"/>
  <c r="M412" i="11"/>
  <c r="M301" i="11"/>
  <c r="M114" i="11"/>
  <c r="P430" i="11"/>
  <c r="P468" i="11"/>
  <c r="P36" i="11"/>
  <c r="P78" i="11"/>
  <c r="P448" i="11"/>
  <c r="P135" i="11"/>
  <c r="P4" i="11"/>
  <c r="P292" i="11"/>
  <c r="P356" i="11"/>
  <c r="M106" i="11"/>
  <c r="M379" i="11"/>
  <c r="M363" i="11"/>
  <c r="M171" i="11"/>
  <c r="M373" i="11"/>
  <c r="M256" i="11"/>
  <c r="P472" i="11"/>
  <c r="P500" i="11"/>
  <c r="P254" i="11"/>
  <c r="P65" i="11"/>
  <c r="P66" i="11"/>
  <c r="P416" i="11"/>
  <c r="P138" i="11"/>
  <c r="P240" i="11"/>
  <c r="M429" i="11"/>
  <c r="P429" i="11"/>
  <c r="M463" i="11"/>
  <c r="P463" i="11"/>
  <c r="M166" i="11"/>
  <c r="P166" i="11"/>
  <c r="M248" i="11"/>
  <c r="P248" i="11"/>
  <c r="M499" i="11"/>
  <c r="P499" i="11"/>
  <c r="M310" i="11"/>
  <c r="P310" i="11"/>
  <c r="M425" i="11"/>
  <c r="P425" i="11"/>
  <c r="M371" i="11"/>
  <c r="P371" i="11"/>
  <c r="M375" i="11"/>
  <c r="P375" i="11"/>
  <c r="M170" i="11"/>
  <c r="P170" i="11"/>
  <c r="M202" i="11"/>
  <c r="P202" i="11"/>
  <c r="M421" i="11"/>
  <c r="P421" i="11"/>
  <c r="M442" i="11"/>
  <c r="P442" i="11"/>
  <c r="M226" i="11"/>
  <c r="P226" i="11"/>
  <c r="M467" i="11"/>
  <c r="P467" i="11"/>
  <c r="M60" i="11"/>
  <c r="P60" i="11"/>
  <c r="M394" i="11"/>
  <c r="P394" i="11"/>
  <c r="M44" i="11"/>
  <c r="P44" i="11"/>
  <c r="M350" i="11"/>
  <c r="P350" i="11"/>
  <c r="M142" i="11"/>
  <c r="P142" i="11"/>
  <c r="M354" i="11"/>
  <c r="P354" i="11"/>
  <c r="M497" i="11"/>
  <c r="P497" i="11"/>
  <c r="M374" i="11"/>
  <c r="P374" i="11"/>
  <c r="M127" i="11"/>
  <c r="P127" i="11"/>
  <c r="M244" i="11"/>
  <c r="P244" i="11"/>
  <c r="M324" i="11"/>
  <c r="P324" i="11"/>
  <c r="M273" i="11"/>
  <c r="P273" i="11"/>
  <c r="M283" i="11"/>
  <c r="P283" i="11"/>
  <c r="M427" i="11"/>
  <c r="P427" i="11"/>
  <c r="M480" i="11"/>
  <c r="P480" i="11"/>
  <c r="M483" i="11"/>
  <c r="P483" i="11"/>
  <c r="M83" i="11"/>
  <c r="P83" i="11"/>
  <c r="M165" i="11"/>
  <c r="P165" i="11"/>
  <c r="M299" i="11"/>
  <c r="P299" i="11"/>
  <c r="M21" i="11"/>
  <c r="P21" i="11"/>
  <c r="M123" i="11"/>
  <c r="P123" i="11"/>
  <c r="M160" i="11"/>
  <c r="P160" i="11"/>
  <c r="M193" i="11"/>
  <c r="P193" i="11"/>
  <c r="M345" i="11"/>
  <c r="P345" i="11"/>
  <c r="M196" i="11"/>
  <c r="P196" i="11"/>
  <c r="M69" i="11"/>
  <c r="P69" i="11"/>
  <c r="M415" i="11"/>
  <c r="P415" i="11"/>
  <c r="M98" i="11"/>
  <c r="P98" i="11"/>
  <c r="M390" i="11"/>
  <c r="P390" i="11"/>
  <c r="M506" i="11"/>
  <c r="P506" i="11"/>
  <c r="M364" i="11"/>
  <c r="P364" i="11"/>
  <c r="M194" i="11"/>
  <c r="P194" i="11"/>
  <c r="M115" i="11"/>
  <c r="P115" i="11"/>
  <c r="M62" i="11"/>
  <c r="P62" i="11"/>
  <c r="M128" i="11"/>
  <c r="P128" i="11"/>
  <c r="M85" i="11"/>
  <c r="P85" i="11"/>
  <c r="M296" i="11"/>
  <c r="P296" i="11"/>
  <c r="M464" i="11"/>
  <c r="P464" i="11"/>
  <c r="M407" i="11"/>
  <c r="P407" i="11"/>
  <c r="M437" i="11"/>
  <c r="P437" i="11"/>
  <c r="M130" i="11"/>
  <c r="P130" i="11"/>
  <c r="M216" i="11"/>
  <c r="P216" i="11"/>
  <c r="M141" i="11"/>
  <c r="P141" i="11"/>
  <c r="M258" i="11"/>
  <c r="P258" i="11"/>
  <c r="M326" i="11"/>
  <c r="P326" i="11"/>
  <c r="M161" i="11"/>
  <c r="P161" i="11"/>
  <c r="M198" i="11"/>
  <c r="P198" i="11"/>
  <c r="M230" i="11"/>
  <c r="P230" i="11"/>
  <c r="P191" i="11"/>
  <c r="P504" i="11"/>
  <c r="P339" i="11"/>
  <c r="P232" i="11"/>
  <c r="P101" i="11"/>
  <c r="P100" i="11"/>
  <c r="P482" i="11"/>
  <c r="P153" i="11"/>
  <c r="P470" i="11"/>
  <c r="P109" i="11"/>
  <c r="P186" i="11"/>
  <c r="P366" i="11"/>
  <c r="P103" i="11"/>
  <c r="P210" i="11"/>
  <c r="P336" i="11"/>
  <c r="P293" i="11"/>
  <c r="P271" i="11"/>
  <c r="P121" i="11"/>
  <c r="P46" i="11"/>
  <c r="P47" i="11"/>
  <c r="P462" i="11"/>
  <c r="P51" i="11"/>
  <c r="P385" i="11"/>
  <c r="P35" i="11"/>
  <c r="P136" i="11"/>
  <c r="P182" i="11"/>
  <c r="P125" i="11"/>
  <c r="P446" i="11"/>
  <c r="P112" i="11"/>
  <c r="P289" i="11"/>
  <c r="P391" i="11"/>
  <c r="P124" i="11"/>
  <c r="P317" i="11"/>
  <c r="P133" i="11"/>
  <c r="P18" i="11"/>
  <c r="P134" i="11"/>
  <c r="P291" i="11"/>
  <c r="P340" i="11"/>
  <c r="P247" i="11"/>
  <c r="P99" i="11"/>
  <c r="P489" i="11"/>
  <c r="P110" i="11"/>
  <c r="P243" i="11"/>
  <c r="P3" i="11"/>
  <c r="P237" i="11"/>
  <c r="P94" i="11"/>
  <c r="P53" i="11"/>
  <c r="P432" i="11"/>
  <c r="P59" i="11"/>
  <c r="P357" i="11"/>
  <c r="P188" i="11"/>
  <c r="P392" i="11"/>
  <c r="P203" i="11"/>
  <c r="P406" i="11"/>
  <c r="P204" i="11"/>
  <c r="P381" i="11"/>
  <c r="P167" i="11"/>
  <c r="P93" i="11"/>
  <c r="P433" i="11"/>
  <c r="P37" i="11"/>
  <c r="P346" i="11"/>
  <c r="P454" i="11"/>
  <c r="P55" i="11"/>
  <c r="M107" i="11"/>
  <c r="M28" i="11"/>
  <c r="M27" i="11"/>
  <c r="M279" i="11"/>
  <c r="M64" i="11"/>
  <c r="M119" i="11"/>
  <c r="M503" i="11"/>
  <c r="M304" i="11"/>
  <c r="M197" i="11"/>
  <c r="M8" i="11"/>
  <c r="M63" i="11"/>
  <c r="M108" i="11"/>
  <c r="M460" i="11"/>
  <c r="M145" i="11"/>
  <c r="M52" i="11"/>
  <c r="M222" i="11"/>
  <c r="M294" i="11"/>
  <c r="M458" i="11"/>
  <c r="M319" i="11"/>
  <c r="M476" i="11"/>
  <c r="M397" i="11"/>
  <c r="P298" i="11"/>
  <c r="P40" i="11"/>
  <c r="P272" i="11"/>
  <c r="P466" i="11"/>
  <c r="P275" i="11"/>
  <c r="P192" i="11"/>
  <c r="P434" i="11"/>
  <c r="P478" i="11"/>
  <c r="P223" i="11"/>
  <c r="P257" i="11"/>
  <c r="P111" i="11"/>
  <c r="P439" i="11"/>
  <c r="P328" i="11"/>
  <c r="P7" i="11"/>
  <c r="P452" i="11"/>
  <c r="P322" i="11"/>
  <c r="P395" i="11"/>
  <c r="P323" i="11"/>
  <c r="P409" i="11"/>
  <c r="P102" i="11"/>
  <c r="P308" i="11"/>
  <c r="P29" i="11"/>
  <c r="P300" i="11"/>
  <c r="P178" i="11"/>
  <c r="P495" i="11"/>
  <c r="P2" i="11"/>
  <c r="P343" i="11"/>
  <c r="P449" i="11"/>
  <c r="P5" i="11"/>
  <c r="P173" i="11"/>
  <c r="P143" i="11"/>
  <c r="P402" i="11"/>
  <c r="P329" i="11"/>
  <c r="P175" i="11"/>
  <c r="P450" i="11"/>
  <c r="P362" i="11"/>
  <c r="P234" i="11"/>
  <c r="P75" i="11"/>
  <c r="P481" i="11"/>
  <c r="P263" i="11"/>
  <c r="P146" i="11"/>
  <c r="P54" i="11"/>
  <c r="P190" i="11"/>
  <c r="P280" i="11"/>
  <c r="P88" i="11"/>
  <c r="P9" i="11"/>
  <c r="P465" i="11"/>
  <c r="P297" i="11"/>
  <c r="P212" i="11"/>
  <c r="P277" i="11"/>
  <c r="P337" i="11"/>
  <c r="P314" i="11"/>
  <c r="P422" i="11"/>
  <c r="P404" i="11"/>
  <c r="P71" i="11"/>
  <c r="P172" i="11"/>
  <c r="P417" i="11"/>
  <c r="P154" i="11"/>
  <c r="P90" i="11"/>
  <c r="P413" i="11"/>
  <c r="P89" i="11"/>
  <c r="P501" i="11"/>
  <c r="P86" i="11"/>
  <c r="P106" i="11"/>
  <c r="P331" i="11"/>
  <c r="P259" i="11"/>
  <c r="P379" i="11"/>
  <c r="P164" i="11"/>
  <c r="P396" i="11"/>
  <c r="P122" i="11"/>
  <c r="P363" i="11"/>
  <c r="P318" i="11"/>
  <c r="P412" i="11"/>
  <c r="P227" i="11"/>
  <c r="P171" i="11"/>
  <c r="P380" i="11"/>
  <c r="P301" i="11"/>
  <c r="P32" i="11"/>
  <c r="P373" i="11"/>
  <c r="P245" i="11"/>
  <c r="P114" i="11"/>
  <c r="P325" i="11"/>
  <c r="P256" i="11"/>
  <c r="P330" i="11"/>
  <c r="P265" i="11"/>
  <c r="P19" i="11"/>
  <c r="P311" i="11"/>
  <c r="P113" i="11"/>
  <c r="P105" i="11"/>
  <c r="P96" i="11"/>
  <c r="P79" i="11"/>
  <c r="P282" i="11"/>
  <c r="P87" i="11"/>
  <c r="P431" i="11"/>
  <c r="P50" i="11"/>
  <c r="P267" i="11"/>
  <c r="P493" i="11"/>
  <c r="P246" i="11"/>
  <c r="P444" i="11"/>
  <c r="P278" i="11"/>
  <c r="P132" i="11"/>
  <c r="P17" i="11"/>
  <c r="P242" i="11"/>
  <c r="P307" i="11"/>
  <c r="P144" i="11"/>
  <c r="P163" i="11"/>
  <c r="P208" i="11"/>
  <c r="P155" i="11"/>
  <c r="P403" i="11"/>
  <c r="P488" i="11"/>
  <c r="P24" i="11"/>
  <c r="P41" i="11"/>
  <c r="P140" i="11"/>
  <c r="P34" i="11"/>
  <c r="P118" i="11"/>
  <c r="P31" i="11"/>
  <c r="P451" i="11"/>
  <c r="P82" i="11"/>
  <c r="P61" i="11"/>
  <c r="P217" i="11"/>
  <c r="P281" i="11"/>
  <c r="P68" i="11"/>
  <c r="P13" i="11"/>
  <c r="P361" i="11"/>
  <c r="P126" i="11"/>
  <c r="P306" i="11"/>
  <c r="P456" i="11"/>
  <c r="P426" i="11"/>
  <c r="P436" i="11"/>
  <c r="P70" i="11"/>
  <c r="P269" i="11"/>
  <c r="P473" i="11"/>
  <c r="P43" i="11"/>
  <c r="P221" i="11"/>
  <c r="P334" i="11"/>
  <c r="P384" i="11"/>
  <c r="P15" i="11"/>
  <c r="P445" i="11"/>
  <c r="P255" i="11"/>
  <c r="P295" i="11"/>
  <c r="P218" i="11"/>
  <c r="P491" i="11"/>
  <c r="P386" i="11"/>
  <c r="P39" i="11"/>
  <c r="P389" i="11"/>
  <c r="P181" i="11"/>
  <c r="P236" i="11"/>
  <c r="P20" i="11"/>
  <c r="P74" i="11"/>
  <c r="P398" i="11"/>
  <c r="P158" i="11"/>
  <c r="P251" i="11"/>
  <c r="P206" i="11"/>
  <c r="P321" i="11"/>
  <c r="P401" i="11"/>
  <c r="P276" i="11"/>
  <c r="P351" i="11"/>
  <c r="P349" i="11"/>
  <c r="P117" i="11"/>
  <c r="P287" i="11"/>
  <c r="P84" i="11"/>
  <c r="P25" i="11"/>
  <c r="P387" i="11"/>
  <c r="P320" i="11"/>
  <c r="P288" i="11"/>
  <c r="P477" i="11"/>
  <c r="P209" i="11"/>
  <c r="P249" i="11"/>
  <c r="P97" i="11"/>
  <c r="P274" i="11"/>
  <c r="P11" i="11"/>
  <c r="P305" i="11"/>
  <c r="P214" i="11"/>
  <c r="P152" i="11"/>
  <c r="P67" i="11"/>
  <c r="P157" i="11"/>
  <c r="P48" i="11"/>
  <c r="P302" i="11"/>
  <c r="P414" i="11"/>
  <c r="P16" i="11"/>
  <c r="P72" i="11"/>
  <c r="P185" i="11"/>
  <c r="P250" i="11"/>
  <c r="P418" i="11"/>
  <c r="P147" i="11"/>
  <c r="P80" i="11"/>
  <c r="P116" i="11"/>
  <c r="P428" i="11"/>
  <c r="P338" i="11"/>
  <c r="P120" i="11"/>
  <c r="P73" i="11"/>
  <c r="P211" i="11"/>
  <c r="P358" i="11"/>
  <c r="P195" i="11"/>
  <c r="P355" i="11"/>
  <c r="P200" i="11"/>
  <c r="P49" i="11"/>
  <c r="P341" i="11"/>
  <c r="P253" i="11"/>
  <c r="P453" i="11"/>
  <c r="P365" i="11"/>
  <c r="P77" i="11"/>
  <c r="P229" i="11"/>
  <c r="P372" i="11"/>
  <c r="P335" i="11"/>
  <c r="P23" i="11"/>
  <c r="P471" i="11"/>
  <c r="P189" i="11"/>
  <c r="P309" i="11"/>
  <c r="P238" i="11"/>
  <c r="P268" i="11"/>
  <c r="P352" i="11"/>
  <c r="P420" i="11"/>
  <c r="P199" i="11"/>
  <c r="P498" i="11"/>
  <c r="P262" i="11"/>
  <c r="P129" i="11"/>
  <c r="P459" i="11"/>
  <c r="P485" i="11"/>
  <c r="P359" i="11"/>
  <c r="P150" i="11"/>
  <c r="P377" i="11"/>
  <c r="P224" i="11"/>
  <c r="P479" i="11"/>
  <c r="P201" i="11"/>
  <c r="P231" i="11"/>
  <c r="P215" i="11"/>
  <c r="P438" i="11"/>
  <c r="P81" i="11"/>
  <c r="P443" i="11"/>
  <c r="P42" i="11"/>
  <c r="P168" i="11"/>
  <c r="P411" i="11"/>
  <c r="P92" i="11"/>
  <c r="P176" i="11"/>
  <c r="P14" i="11"/>
  <c r="P344" i="11"/>
  <c r="P45" i="11"/>
  <c r="P149" i="11"/>
  <c r="P393" i="11"/>
  <c r="P315" i="11"/>
  <c r="P474" i="11"/>
  <c r="P347" i="11"/>
  <c r="P457" i="11"/>
  <c r="P233" i="11"/>
  <c r="P376" i="11"/>
  <c r="P369" i="11"/>
  <c r="P6" i="11"/>
  <c r="P261" i="11"/>
  <c r="P57" i="11"/>
  <c r="P423" i="11"/>
  <c r="P252" i="11"/>
  <c r="P107" i="11"/>
  <c r="P28" i="11"/>
  <c r="P27" i="11"/>
  <c r="P279" i="11"/>
  <c r="P64" i="11"/>
  <c r="P119" i="11"/>
  <c r="P503" i="11"/>
  <c r="P304" i="11"/>
  <c r="P197" i="11"/>
  <c r="P8" i="11"/>
  <c r="P63" i="11"/>
  <c r="P108" i="11"/>
  <c r="P460" i="11"/>
  <c r="P145" i="11"/>
  <c r="P52" i="11"/>
  <c r="P222" i="11"/>
  <c r="P294" i="11"/>
  <c r="P458" i="11"/>
  <c r="P319" i="11"/>
  <c r="P476" i="11"/>
  <c r="P397" i="11"/>
  <c r="P235" i="11"/>
  <c r="P26" i="11"/>
  <c r="P264" i="11"/>
  <c r="P174" i="11"/>
  <c r="P367" i="11"/>
  <c r="P313" i="11"/>
  <c r="P177" i="11"/>
  <c r="P461" i="11"/>
  <c r="P342" i="11"/>
  <c r="P424" i="11"/>
  <c r="P494" i="11"/>
  <c r="P353" i="11"/>
  <c r="P410" i="11"/>
  <c r="P285" i="11"/>
  <c r="P405" i="11"/>
  <c r="P408" i="11"/>
  <c r="P441" i="11"/>
  <c r="P239" i="11"/>
  <c r="P378" i="11"/>
  <c r="P187" i="11"/>
  <c r="P303" i="11"/>
  <c r="P348" i="11"/>
  <c r="P388" i="11"/>
  <c r="P10" i="11"/>
  <c r="P266" i="11"/>
  <c r="P383" i="11"/>
  <c r="P180" i="11"/>
  <c r="P104" i="11"/>
  <c r="P76" i="11"/>
  <c r="P475" i="11"/>
  <c r="P131" i="11"/>
  <c r="P382" i="11"/>
  <c r="P179" i="11"/>
  <c r="P156" i="11"/>
  <c r="P33" i="11"/>
  <c r="P447" i="11"/>
  <c r="P228" i="11"/>
  <c r="P30" i="11"/>
  <c r="P184" i="11"/>
  <c r="P241" i="11"/>
  <c r="P502" i="11"/>
  <c r="P260" i="11"/>
  <c r="P151" i="11"/>
  <c r="M20" i="1"/>
  <c r="M15" i="1"/>
  <c r="J22" i="1"/>
  <c r="J13" i="1"/>
  <c r="M7" i="1"/>
  <c r="I24" i="1"/>
  <c r="I15" i="1"/>
  <c r="I13" i="1"/>
  <c r="J10" i="1"/>
  <c r="J26" i="1"/>
  <c r="M24" i="1"/>
  <c r="J14" i="1"/>
  <c r="J6" i="1"/>
  <c r="J9" i="1"/>
  <c r="J4" i="1"/>
  <c r="M4" i="1"/>
  <c r="M27" i="1"/>
  <c r="M3" i="1"/>
  <c r="M16" i="1"/>
  <c r="M28" i="1"/>
  <c r="J5" i="1"/>
  <c r="J25" i="1"/>
  <c r="M11" i="1"/>
  <c r="M19" i="1"/>
  <c r="J18" i="1"/>
  <c r="J17" i="1"/>
  <c r="J28" i="1"/>
  <c r="J24" i="1"/>
  <c r="J20" i="1"/>
  <c r="J16" i="1"/>
  <c r="J12" i="1"/>
  <c r="J8" i="1"/>
  <c r="M26" i="1"/>
  <c r="M22" i="1"/>
  <c r="M18" i="1"/>
  <c r="M14" i="1"/>
  <c r="M10" i="1"/>
  <c r="M6" i="1"/>
  <c r="J27" i="1"/>
  <c r="J23" i="1"/>
  <c r="J19" i="1"/>
  <c r="J15" i="1"/>
  <c r="J11" i="1"/>
  <c r="J7" i="1"/>
  <c r="J3" i="1"/>
  <c r="M25" i="1"/>
  <c r="M21" i="1"/>
  <c r="M17" i="1"/>
  <c r="M13" i="1"/>
  <c r="M9" i="1"/>
  <c r="M5" i="1"/>
  <c r="I23" i="1"/>
  <c r="I8" i="1"/>
  <c r="I7" i="1"/>
  <c r="I14" i="1"/>
  <c r="I12" i="1"/>
  <c r="I20" i="1"/>
  <c r="I22" i="1"/>
  <c r="I21" i="1"/>
  <c r="I6" i="1"/>
  <c r="I5" i="1"/>
  <c r="I27" i="1"/>
  <c r="I25" i="1"/>
  <c r="I3" i="1"/>
  <c r="I11" i="1"/>
  <c r="I10" i="1"/>
  <c r="I19" i="1"/>
  <c r="I16" i="1"/>
  <c r="I18" i="1"/>
  <c r="I26" i="1"/>
  <c r="I17" i="1"/>
  <c r="I4" i="1"/>
  <c r="I9" i="1"/>
  <c r="I2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19">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5"/>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3"/>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7"/>
        </ext>
      </extLst>
    </bk>
    <bk>
      <extLst>
        <ext uri="{3e2802c4-a4d2-4d8b-9148-e3be6c30e623}">
          <xlrd:rvb i="73"/>
        </ext>
      </extLst>
    </bk>
    <bk>
      <extLst>
        <ext uri="{3e2802c4-a4d2-4d8b-9148-e3be6c30e623}">
          <xlrd:rvb i="76"/>
        </ext>
      </extLst>
    </bk>
    <bk>
      <extLst>
        <ext uri="{3e2802c4-a4d2-4d8b-9148-e3be6c30e623}">
          <xlrd:rvb i="82"/>
        </ext>
      </extLst>
    </bk>
    <bk>
      <extLst>
        <ext uri="{3e2802c4-a4d2-4d8b-9148-e3be6c30e623}">
          <xlrd:rvb i="88"/>
        </ext>
      </extLst>
    </bk>
    <bk>
      <extLst>
        <ext uri="{3e2802c4-a4d2-4d8b-9148-e3be6c30e623}">
          <xlrd:rvb i="94"/>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21"/>
        </ext>
      </extLst>
    </bk>
    <bk>
      <extLst>
        <ext uri="{3e2802c4-a4d2-4d8b-9148-e3be6c30e623}">
          <xlrd:rvb i="127"/>
        </ext>
      </extLst>
    </bk>
    <bk>
      <extLst>
        <ext uri="{3e2802c4-a4d2-4d8b-9148-e3be6c30e623}">
          <xlrd:rvb i="133"/>
        </ext>
      </extLst>
    </bk>
    <bk>
      <extLst>
        <ext uri="{3e2802c4-a4d2-4d8b-9148-e3be6c30e623}">
          <xlrd:rvb i="136"/>
        </ext>
      </extLst>
    </bk>
    <bk>
      <extLst>
        <ext uri="{3e2802c4-a4d2-4d8b-9148-e3be6c30e623}">
          <xlrd:rvb i="142"/>
        </ext>
      </extLst>
    </bk>
    <bk>
      <extLst>
        <ext uri="{3e2802c4-a4d2-4d8b-9148-e3be6c30e623}">
          <xlrd:rvb i="148"/>
        </ext>
      </extLst>
    </bk>
    <bk>
      <extLst>
        <ext uri="{3e2802c4-a4d2-4d8b-9148-e3be6c30e623}">
          <xlrd:rvb i="155"/>
        </ext>
      </extLst>
    </bk>
    <bk>
      <extLst>
        <ext uri="{3e2802c4-a4d2-4d8b-9148-e3be6c30e623}">
          <xlrd:rvb i="161"/>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6"/>
        </ext>
      </extLst>
    </bk>
    <bk>
      <extLst>
        <ext uri="{3e2802c4-a4d2-4d8b-9148-e3be6c30e623}">
          <xlrd:rvb i="192"/>
        </ext>
      </extLst>
    </bk>
    <bk>
      <extLst>
        <ext uri="{3e2802c4-a4d2-4d8b-9148-e3be6c30e623}">
          <xlrd:rvb i="198"/>
        </ext>
      </extLst>
    </bk>
    <bk>
      <extLst>
        <ext uri="{3e2802c4-a4d2-4d8b-9148-e3be6c30e623}">
          <xlrd:rvb i="201"/>
        </ext>
      </extLst>
    </bk>
    <bk>
      <extLst>
        <ext uri="{3e2802c4-a4d2-4d8b-9148-e3be6c30e623}">
          <xlrd:rvb i="207"/>
        </ext>
      </extLst>
    </bk>
    <bk>
      <extLst>
        <ext uri="{3e2802c4-a4d2-4d8b-9148-e3be6c30e623}">
          <xlrd:rvb i="210"/>
        </ext>
      </extLst>
    </bk>
    <bk>
      <extLst>
        <ext uri="{3e2802c4-a4d2-4d8b-9148-e3be6c30e623}">
          <xlrd:rvb i="216"/>
        </ext>
      </extLst>
    </bk>
    <bk>
      <extLst>
        <ext uri="{3e2802c4-a4d2-4d8b-9148-e3be6c30e623}">
          <xlrd:rvb i="222"/>
        </ext>
      </extLst>
    </bk>
    <bk>
      <extLst>
        <ext uri="{3e2802c4-a4d2-4d8b-9148-e3be6c30e623}">
          <xlrd:rvb i="228"/>
        </ext>
      </extLst>
    </bk>
    <bk>
      <extLst>
        <ext uri="{3e2802c4-a4d2-4d8b-9148-e3be6c30e623}">
          <xlrd:rvb i="234"/>
        </ext>
      </extLst>
    </bk>
    <bk>
      <extLst>
        <ext uri="{3e2802c4-a4d2-4d8b-9148-e3be6c30e623}">
          <xlrd:rvb i="240"/>
        </ext>
      </extLst>
    </bk>
    <bk>
      <extLst>
        <ext uri="{3e2802c4-a4d2-4d8b-9148-e3be6c30e623}">
          <xlrd:rvb i="246"/>
        </ext>
      </extLst>
    </bk>
    <bk>
      <extLst>
        <ext uri="{3e2802c4-a4d2-4d8b-9148-e3be6c30e623}">
          <xlrd:rvb i="252"/>
        </ext>
      </extLst>
    </bk>
    <bk>
      <extLst>
        <ext uri="{3e2802c4-a4d2-4d8b-9148-e3be6c30e623}">
          <xlrd:rvb i="258"/>
        </ext>
      </extLst>
    </bk>
    <bk>
      <extLst>
        <ext uri="{3e2802c4-a4d2-4d8b-9148-e3be6c30e623}">
          <xlrd:rvb i="261"/>
        </ext>
      </extLst>
    </bk>
    <bk>
      <extLst>
        <ext uri="{3e2802c4-a4d2-4d8b-9148-e3be6c30e623}">
          <xlrd:rvb i="268"/>
        </ext>
      </extLst>
    </bk>
    <bk>
      <extLst>
        <ext uri="{3e2802c4-a4d2-4d8b-9148-e3be6c30e623}">
          <xlrd:rvb i="274"/>
        </ext>
      </extLst>
    </bk>
    <bk>
      <extLst>
        <ext uri="{3e2802c4-a4d2-4d8b-9148-e3be6c30e623}">
          <xlrd:rvb i="280"/>
        </ext>
      </extLst>
    </bk>
    <bk>
      <extLst>
        <ext uri="{3e2802c4-a4d2-4d8b-9148-e3be6c30e623}">
          <xlrd:rvb i="286"/>
        </ext>
      </extLst>
    </bk>
    <bk>
      <extLst>
        <ext uri="{3e2802c4-a4d2-4d8b-9148-e3be6c30e623}">
          <xlrd:rvb i="292"/>
        </ext>
      </extLst>
    </bk>
    <bk>
      <extLst>
        <ext uri="{3e2802c4-a4d2-4d8b-9148-e3be6c30e623}">
          <xlrd:rvb i="295"/>
        </ext>
      </extLst>
    </bk>
    <bk>
      <extLst>
        <ext uri="{3e2802c4-a4d2-4d8b-9148-e3be6c30e623}">
          <xlrd:rvb i="301"/>
        </ext>
      </extLst>
    </bk>
    <bk>
      <extLst>
        <ext uri="{3e2802c4-a4d2-4d8b-9148-e3be6c30e623}">
          <xlrd:rvb i="307"/>
        </ext>
      </extLst>
    </bk>
    <bk>
      <extLst>
        <ext uri="{3e2802c4-a4d2-4d8b-9148-e3be6c30e623}">
          <xlrd:rvb i="310"/>
        </ext>
      </extLst>
    </bk>
    <bk>
      <extLst>
        <ext uri="{3e2802c4-a4d2-4d8b-9148-e3be6c30e623}">
          <xlrd:rvb i="316"/>
        </ext>
      </extLst>
    </bk>
    <bk>
      <extLst>
        <ext uri="{3e2802c4-a4d2-4d8b-9148-e3be6c30e623}">
          <xlrd:rvb i="322"/>
        </ext>
      </extLst>
    </bk>
    <bk>
      <extLst>
        <ext uri="{3e2802c4-a4d2-4d8b-9148-e3be6c30e623}">
          <xlrd:rvb i="328"/>
        </ext>
      </extLst>
    </bk>
    <bk>
      <extLst>
        <ext uri="{3e2802c4-a4d2-4d8b-9148-e3be6c30e623}">
          <xlrd:rvb i="334"/>
        </ext>
      </extLst>
    </bk>
    <bk>
      <extLst>
        <ext uri="{3e2802c4-a4d2-4d8b-9148-e3be6c30e623}">
          <xlrd:rvb i="340"/>
        </ext>
      </extLst>
    </bk>
    <bk>
      <extLst>
        <ext uri="{3e2802c4-a4d2-4d8b-9148-e3be6c30e623}">
          <xlrd:rvb i="346"/>
        </ext>
      </extLst>
    </bk>
    <bk>
      <extLst>
        <ext uri="{3e2802c4-a4d2-4d8b-9148-e3be6c30e623}">
          <xlrd:rvb i="352"/>
        </ext>
      </extLst>
    </bk>
    <bk>
      <extLst>
        <ext uri="{3e2802c4-a4d2-4d8b-9148-e3be6c30e623}">
          <xlrd:rvb i="358"/>
        </ext>
      </extLst>
    </bk>
    <bk>
      <extLst>
        <ext uri="{3e2802c4-a4d2-4d8b-9148-e3be6c30e623}">
          <xlrd:rvb i="364"/>
        </ext>
      </extLst>
    </bk>
    <bk>
      <extLst>
        <ext uri="{3e2802c4-a4d2-4d8b-9148-e3be6c30e623}">
          <xlrd:rvb i="367"/>
        </ext>
      </extLst>
    </bk>
    <bk>
      <extLst>
        <ext uri="{3e2802c4-a4d2-4d8b-9148-e3be6c30e623}">
          <xlrd:rvb i="368"/>
        </ext>
      </extLst>
    </bk>
    <bk>
      <extLst>
        <ext uri="{3e2802c4-a4d2-4d8b-9148-e3be6c30e623}">
          <xlrd:rvb i="374"/>
        </ext>
      </extLst>
    </bk>
    <bk>
      <extLst>
        <ext uri="{3e2802c4-a4d2-4d8b-9148-e3be6c30e623}">
          <xlrd:rvb i="377"/>
        </ext>
      </extLst>
    </bk>
    <bk>
      <extLst>
        <ext uri="{3e2802c4-a4d2-4d8b-9148-e3be6c30e623}">
          <xlrd:rvb i="383"/>
        </ext>
      </extLst>
    </bk>
    <bk>
      <extLst>
        <ext uri="{3e2802c4-a4d2-4d8b-9148-e3be6c30e623}">
          <xlrd:rvb i="389"/>
        </ext>
      </extLst>
    </bk>
    <bk>
      <extLst>
        <ext uri="{3e2802c4-a4d2-4d8b-9148-e3be6c30e623}">
          <xlrd:rvb i="392"/>
        </ext>
      </extLst>
    </bk>
    <bk>
      <extLst>
        <ext uri="{3e2802c4-a4d2-4d8b-9148-e3be6c30e623}">
          <xlrd:rvb i="398"/>
        </ext>
      </extLst>
    </bk>
    <bk>
      <extLst>
        <ext uri="{3e2802c4-a4d2-4d8b-9148-e3be6c30e623}">
          <xlrd:rvb i="404"/>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22"/>
        </ext>
      </extLst>
    </bk>
    <bk>
      <extLst>
        <ext uri="{3e2802c4-a4d2-4d8b-9148-e3be6c30e623}">
          <xlrd:rvb i="428"/>
        </ext>
      </extLst>
    </bk>
    <bk>
      <extLst>
        <ext uri="{3e2802c4-a4d2-4d8b-9148-e3be6c30e623}">
          <xlrd:rvb i="434"/>
        </ext>
      </extLst>
    </bk>
    <bk>
      <extLst>
        <ext uri="{3e2802c4-a4d2-4d8b-9148-e3be6c30e623}">
          <xlrd:rvb i="440"/>
        </ext>
      </extLst>
    </bk>
    <bk>
      <extLst>
        <ext uri="{3e2802c4-a4d2-4d8b-9148-e3be6c30e623}">
          <xlrd:rvb i="446"/>
        </ext>
      </extLst>
    </bk>
    <bk>
      <extLst>
        <ext uri="{3e2802c4-a4d2-4d8b-9148-e3be6c30e623}">
          <xlrd:rvb i="452"/>
        </ext>
      </extLst>
    </bk>
    <bk>
      <extLst>
        <ext uri="{3e2802c4-a4d2-4d8b-9148-e3be6c30e623}">
          <xlrd:rvb i="455"/>
        </ext>
      </extLst>
    </bk>
    <bk>
      <extLst>
        <ext uri="{3e2802c4-a4d2-4d8b-9148-e3be6c30e623}">
          <xlrd:rvb i="461"/>
        </ext>
      </extLst>
    </bk>
    <bk>
      <extLst>
        <ext uri="{3e2802c4-a4d2-4d8b-9148-e3be6c30e623}">
          <xlrd:rvb i="467"/>
        </ext>
      </extLst>
    </bk>
    <bk>
      <extLst>
        <ext uri="{3e2802c4-a4d2-4d8b-9148-e3be6c30e623}">
          <xlrd:rvb i="473"/>
        </ext>
      </extLst>
    </bk>
    <bk>
      <extLst>
        <ext uri="{3e2802c4-a4d2-4d8b-9148-e3be6c30e623}">
          <xlrd:rvb i="476"/>
        </ext>
      </extLst>
    </bk>
    <bk>
      <extLst>
        <ext uri="{3e2802c4-a4d2-4d8b-9148-e3be6c30e623}">
          <xlrd:rvb i="482"/>
        </ext>
      </extLst>
    </bk>
    <bk>
      <extLst>
        <ext uri="{3e2802c4-a4d2-4d8b-9148-e3be6c30e623}">
          <xlrd:rvb i="488"/>
        </ext>
      </extLst>
    </bk>
    <bk>
      <extLst>
        <ext uri="{3e2802c4-a4d2-4d8b-9148-e3be6c30e623}">
          <xlrd:rvb i="494"/>
        </ext>
      </extLst>
    </bk>
    <bk>
      <extLst>
        <ext uri="{3e2802c4-a4d2-4d8b-9148-e3be6c30e623}">
          <xlrd:rvb i="500"/>
        </ext>
      </extLst>
    </bk>
    <bk>
      <extLst>
        <ext uri="{3e2802c4-a4d2-4d8b-9148-e3be6c30e623}">
          <xlrd:rvb i="506"/>
        </ext>
      </extLst>
    </bk>
    <bk>
      <extLst>
        <ext uri="{3e2802c4-a4d2-4d8b-9148-e3be6c30e623}">
          <xlrd:rvb i="512"/>
        </ext>
      </extLst>
    </bk>
    <bk>
      <extLst>
        <ext uri="{3e2802c4-a4d2-4d8b-9148-e3be6c30e623}">
          <xlrd:rvb i="515"/>
        </ext>
      </extLst>
    </bk>
    <bk>
      <extLst>
        <ext uri="{3e2802c4-a4d2-4d8b-9148-e3be6c30e623}">
          <xlrd:rvb i="521"/>
        </ext>
      </extLst>
    </bk>
    <bk>
      <extLst>
        <ext uri="{3e2802c4-a4d2-4d8b-9148-e3be6c30e623}">
          <xlrd:rvb i="527"/>
        </ext>
      </extLst>
    </bk>
    <bk>
      <extLst>
        <ext uri="{3e2802c4-a4d2-4d8b-9148-e3be6c30e623}">
          <xlrd:rvb i="533"/>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51"/>
        </ext>
      </extLst>
    </bk>
    <bk>
      <extLst>
        <ext uri="{3e2802c4-a4d2-4d8b-9148-e3be6c30e623}">
          <xlrd:rvb i="557"/>
        </ext>
      </extLst>
    </bk>
    <bk>
      <extLst>
        <ext uri="{3e2802c4-a4d2-4d8b-9148-e3be6c30e623}">
          <xlrd:rvb i="563"/>
        </ext>
      </extLst>
    </bk>
    <bk>
      <extLst>
        <ext uri="{3e2802c4-a4d2-4d8b-9148-e3be6c30e623}">
          <xlrd:rvb i="570"/>
        </ext>
      </extLst>
    </bk>
    <bk>
      <extLst>
        <ext uri="{3e2802c4-a4d2-4d8b-9148-e3be6c30e623}">
          <xlrd:rvb i="576"/>
        </ext>
      </extLst>
    </bk>
    <bk>
      <extLst>
        <ext uri="{3e2802c4-a4d2-4d8b-9148-e3be6c30e623}">
          <xlrd:rvb i="582"/>
        </ext>
      </extLst>
    </bk>
    <bk>
      <extLst>
        <ext uri="{3e2802c4-a4d2-4d8b-9148-e3be6c30e623}">
          <xlrd:rvb i="588"/>
        </ext>
      </extLst>
    </bk>
    <bk>
      <extLst>
        <ext uri="{3e2802c4-a4d2-4d8b-9148-e3be6c30e623}">
          <xlrd:rvb i="594"/>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5"/>
        </ext>
      </extLst>
    </bk>
    <bk>
      <extLst>
        <ext uri="{3e2802c4-a4d2-4d8b-9148-e3be6c30e623}">
          <xlrd:rvb i="631"/>
        </ext>
      </extLst>
    </bk>
    <bk>
      <extLst>
        <ext uri="{3e2802c4-a4d2-4d8b-9148-e3be6c30e623}">
          <xlrd:rvb i="637"/>
        </ext>
      </extLst>
    </bk>
    <bk>
      <extLst>
        <ext uri="{3e2802c4-a4d2-4d8b-9148-e3be6c30e623}">
          <xlrd:rvb i="643"/>
        </ext>
      </extLst>
    </bk>
    <bk>
      <extLst>
        <ext uri="{3e2802c4-a4d2-4d8b-9148-e3be6c30e623}">
          <xlrd:rvb i="646"/>
        </ext>
      </extLst>
    </bk>
    <bk>
      <extLst>
        <ext uri="{3e2802c4-a4d2-4d8b-9148-e3be6c30e623}">
          <xlrd:rvb i="649"/>
        </ext>
      </extLst>
    </bk>
    <bk>
      <extLst>
        <ext uri="{3e2802c4-a4d2-4d8b-9148-e3be6c30e623}">
          <xlrd:rvb i="652"/>
        </ext>
      </extLst>
    </bk>
    <bk>
      <extLst>
        <ext uri="{3e2802c4-a4d2-4d8b-9148-e3be6c30e623}">
          <xlrd:rvb i="658"/>
        </ext>
      </extLst>
    </bk>
    <bk>
      <extLst>
        <ext uri="{3e2802c4-a4d2-4d8b-9148-e3be6c30e623}">
          <xlrd:rvb i="665"/>
        </ext>
      </extLst>
    </bk>
    <bk>
      <extLst>
        <ext uri="{3e2802c4-a4d2-4d8b-9148-e3be6c30e623}">
          <xlrd:rvb i="668"/>
        </ext>
      </extLst>
    </bk>
    <bk>
      <extLst>
        <ext uri="{3e2802c4-a4d2-4d8b-9148-e3be6c30e623}">
          <xlrd:rvb i="674"/>
        </ext>
      </extLst>
    </bk>
    <bk>
      <extLst>
        <ext uri="{3e2802c4-a4d2-4d8b-9148-e3be6c30e623}">
          <xlrd:rvb i="680"/>
        </ext>
      </extLst>
    </bk>
    <bk>
      <extLst>
        <ext uri="{3e2802c4-a4d2-4d8b-9148-e3be6c30e623}">
          <xlrd:rvb i="683"/>
        </ext>
      </extLst>
    </bk>
    <bk>
      <extLst>
        <ext uri="{3e2802c4-a4d2-4d8b-9148-e3be6c30e623}">
          <xlrd:rvb i="689"/>
        </ext>
      </extLst>
    </bk>
    <bk>
      <extLst>
        <ext uri="{3e2802c4-a4d2-4d8b-9148-e3be6c30e623}">
          <xlrd:rvb i="695"/>
        </ext>
      </extLst>
    </bk>
    <bk>
      <extLst>
        <ext uri="{3e2802c4-a4d2-4d8b-9148-e3be6c30e623}">
          <xlrd:rvb i="701"/>
        </ext>
      </extLst>
    </bk>
    <bk>
      <extLst>
        <ext uri="{3e2802c4-a4d2-4d8b-9148-e3be6c30e623}">
          <xlrd:rvb i="707"/>
        </ext>
      </extLst>
    </bk>
    <bk>
      <extLst>
        <ext uri="{3e2802c4-a4d2-4d8b-9148-e3be6c30e623}">
          <xlrd:rvb i="713"/>
        </ext>
      </extLst>
    </bk>
    <bk>
      <extLst>
        <ext uri="{3e2802c4-a4d2-4d8b-9148-e3be6c30e623}">
          <xlrd:rvb i="719"/>
        </ext>
      </extLst>
    </bk>
    <bk>
      <extLst>
        <ext uri="{3e2802c4-a4d2-4d8b-9148-e3be6c30e623}">
          <xlrd:rvb i="722"/>
        </ext>
      </extLst>
    </bk>
    <bk>
      <extLst>
        <ext uri="{3e2802c4-a4d2-4d8b-9148-e3be6c30e623}">
          <xlrd:rvb i="725"/>
        </ext>
      </extLst>
    </bk>
    <bk>
      <extLst>
        <ext uri="{3e2802c4-a4d2-4d8b-9148-e3be6c30e623}">
          <xlrd:rvb i="728"/>
        </ext>
      </extLst>
    </bk>
    <bk>
      <extLst>
        <ext uri="{3e2802c4-a4d2-4d8b-9148-e3be6c30e623}">
          <xlrd:rvb i="734"/>
        </ext>
      </extLst>
    </bk>
    <bk>
      <extLst>
        <ext uri="{3e2802c4-a4d2-4d8b-9148-e3be6c30e623}">
          <xlrd:rvb i="740"/>
        </ext>
      </extLst>
    </bk>
    <bk>
      <extLst>
        <ext uri="{3e2802c4-a4d2-4d8b-9148-e3be6c30e623}">
          <xlrd:rvb i="746"/>
        </ext>
      </extLst>
    </bk>
    <bk>
      <extLst>
        <ext uri="{3e2802c4-a4d2-4d8b-9148-e3be6c30e623}">
          <xlrd:rvb i="749"/>
        </ext>
      </extLst>
    </bk>
    <bk>
      <extLst>
        <ext uri="{3e2802c4-a4d2-4d8b-9148-e3be6c30e623}">
          <xlrd:rvb i="755"/>
        </ext>
      </extLst>
    </bk>
    <bk>
      <extLst>
        <ext uri="{3e2802c4-a4d2-4d8b-9148-e3be6c30e623}">
          <xlrd:rvb i="761"/>
        </ext>
      </extLst>
    </bk>
    <bk>
      <extLst>
        <ext uri="{3e2802c4-a4d2-4d8b-9148-e3be6c30e623}">
          <xlrd:rvb i="764"/>
        </ext>
      </extLst>
    </bk>
    <bk>
      <extLst>
        <ext uri="{3e2802c4-a4d2-4d8b-9148-e3be6c30e623}">
          <xlrd:rvb i="770"/>
        </ext>
      </extLst>
    </bk>
    <bk>
      <extLst>
        <ext uri="{3e2802c4-a4d2-4d8b-9148-e3be6c30e623}">
          <xlrd:rvb i="776"/>
        </ext>
      </extLst>
    </bk>
    <bk>
      <extLst>
        <ext uri="{3e2802c4-a4d2-4d8b-9148-e3be6c30e623}">
          <xlrd:rvb i="782"/>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800"/>
        </ext>
      </extLst>
    </bk>
    <bk>
      <extLst>
        <ext uri="{3e2802c4-a4d2-4d8b-9148-e3be6c30e623}">
          <xlrd:rvb i="803"/>
        </ext>
      </extLst>
    </bk>
    <bk>
      <extLst>
        <ext uri="{3e2802c4-a4d2-4d8b-9148-e3be6c30e623}">
          <xlrd:rvb i="809"/>
        </ext>
      </extLst>
    </bk>
    <bk>
      <extLst>
        <ext uri="{3e2802c4-a4d2-4d8b-9148-e3be6c30e623}">
          <xlrd:rvb i="815"/>
        </ext>
      </extLst>
    </bk>
    <bk>
      <extLst>
        <ext uri="{3e2802c4-a4d2-4d8b-9148-e3be6c30e623}">
          <xlrd:rvb i="821"/>
        </ext>
      </extLst>
    </bk>
    <bk>
      <extLst>
        <ext uri="{3e2802c4-a4d2-4d8b-9148-e3be6c30e623}">
          <xlrd:rvb i="827"/>
        </ext>
      </extLst>
    </bk>
    <bk>
      <extLst>
        <ext uri="{3e2802c4-a4d2-4d8b-9148-e3be6c30e623}">
          <xlrd:rvb i="830"/>
        </ext>
      </extLst>
    </bk>
    <bk>
      <extLst>
        <ext uri="{3e2802c4-a4d2-4d8b-9148-e3be6c30e623}">
          <xlrd:rvb i="836"/>
        </ext>
      </extLst>
    </bk>
    <bk>
      <extLst>
        <ext uri="{3e2802c4-a4d2-4d8b-9148-e3be6c30e623}">
          <xlrd:rvb i="842"/>
        </ext>
      </extLst>
    </bk>
    <bk>
      <extLst>
        <ext uri="{3e2802c4-a4d2-4d8b-9148-e3be6c30e623}">
          <xlrd:rvb i="845"/>
        </ext>
      </extLst>
    </bk>
    <bk>
      <extLst>
        <ext uri="{3e2802c4-a4d2-4d8b-9148-e3be6c30e623}">
          <xlrd:rvb i="851"/>
        </ext>
      </extLst>
    </bk>
    <bk>
      <extLst>
        <ext uri="{3e2802c4-a4d2-4d8b-9148-e3be6c30e623}">
          <xlrd:rvb i="857"/>
        </ext>
      </extLst>
    </bk>
    <bk>
      <extLst>
        <ext uri="{3e2802c4-a4d2-4d8b-9148-e3be6c30e623}">
          <xlrd:rvb i="863"/>
        </ext>
      </extLst>
    </bk>
    <bk>
      <extLst>
        <ext uri="{3e2802c4-a4d2-4d8b-9148-e3be6c30e623}">
          <xlrd:rvb i="869"/>
        </ext>
      </extLst>
    </bk>
    <bk>
      <extLst>
        <ext uri="{3e2802c4-a4d2-4d8b-9148-e3be6c30e623}">
          <xlrd:rvb i="875"/>
        </ext>
      </extLst>
    </bk>
    <bk>
      <extLst>
        <ext uri="{3e2802c4-a4d2-4d8b-9148-e3be6c30e623}">
          <xlrd:rvb i="881"/>
        </ext>
      </extLst>
    </bk>
    <bk>
      <extLst>
        <ext uri="{3e2802c4-a4d2-4d8b-9148-e3be6c30e623}">
          <xlrd:rvb i="884"/>
        </ext>
      </extLst>
    </bk>
    <bk>
      <extLst>
        <ext uri="{3e2802c4-a4d2-4d8b-9148-e3be6c30e623}">
          <xlrd:rvb i="890"/>
        </ext>
      </extLst>
    </bk>
    <bk>
      <extLst>
        <ext uri="{3e2802c4-a4d2-4d8b-9148-e3be6c30e623}">
          <xlrd:rvb i="896"/>
        </ext>
      </extLst>
    </bk>
    <bk>
      <extLst>
        <ext uri="{3e2802c4-a4d2-4d8b-9148-e3be6c30e623}">
          <xlrd:rvb i="902"/>
        </ext>
      </extLst>
    </bk>
    <bk>
      <extLst>
        <ext uri="{3e2802c4-a4d2-4d8b-9148-e3be6c30e623}">
          <xlrd:rvb i="908"/>
        </ext>
      </extLst>
    </bk>
    <bk>
      <extLst>
        <ext uri="{3e2802c4-a4d2-4d8b-9148-e3be6c30e623}">
          <xlrd:rvb i="911"/>
        </ext>
      </extLst>
    </bk>
    <bk>
      <extLst>
        <ext uri="{3e2802c4-a4d2-4d8b-9148-e3be6c30e623}">
          <xlrd:rvb i="914"/>
        </ext>
      </extLst>
    </bk>
    <bk>
      <extLst>
        <ext uri="{3e2802c4-a4d2-4d8b-9148-e3be6c30e623}">
          <xlrd:rvb i="917"/>
        </ext>
      </extLst>
    </bk>
    <bk>
      <extLst>
        <ext uri="{3e2802c4-a4d2-4d8b-9148-e3be6c30e623}">
          <xlrd:rvb i="923"/>
        </ext>
      </extLst>
    </bk>
    <bk>
      <extLst>
        <ext uri="{3e2802c4-a4d2-4d8b-9148-e3be6c30e623}">
          <xlrd:rvb i="929"/>
        </ext>
      </extLst>
    </bk>
    <bk>
      <extLst>
        <ext uri="{3e2802c4-a4d2-4d8b-9148-e3be6c30e623}">
          <xlrd:rvb i="935"/>
        </ext>
      </extLst>
    </bk>
    <bk>
      <extLst>
        <ext uri="{3e2802c4-a4d2-4d8b-9148-e3be6c30e623}">
          <xlrd:rvb i="941"/>
        </ext>
      </extLst>
    </bk>
    <bk>
      <extLst>
        <ext uri="{3e2802c4-a4d2-4d8b-9148-e3be6c30e623}">
          <xlrd:rvb i="947"/>
        </ext>
      </extLst>
    </bk>
    <bk>
      <extLst>
        <ext uri="{3e2802c4-a4d2-4d8b-9148-e3be6c30e623}">
          <xlrd:rvb i="953"/>
        </ext>
      </extLst>
    </bk>
    <bk>
      <extLst>
        <ext uri="{3e2802c4-a4d2-4d8b-9148-e3be6c30e623}">
          <xlrd:rvb i="959"/>
        </ext>
      </extLst>
    </bk>
    <bk>
      <extLst>
        <ext uri="{3e2802c4-a4d2-4d8b-9148-e3be6c30e623}">
          <xlrd:rvb i="962"/>
        </ext>
      </extLst>
    </bk>
    <bk>
      <extLst>
        <ext uri="{3e2802c4-a4d2-4d8b-9148-e3be6c30e623}">
          <xlrd:rvb i="968"/>
        </ext>
      </extLst>
    </bk>
    <bk>
      <extLst>
        <ext uri="{3e2802c4-a4d2-4d8b-9148-e3be6c30e623}">
          <xlrd:rvb i="974"/>
        </ext>
      </extLst>
    </bk>
    <bk>
      <extLst>
        <ext uri="{3e2802c4-a4d2-4d8b-9148-e3be6c30e623}">
          <xlrd:rvb i="977"/>
        </ext>
      </extLst>
    </bk>
    <bk>
      <extLst>
        <ext uri="{3e2802c4-a4d2-4d8b-9148-e3be6c30e623}">
          <xlrd:rvb i="983"/>
        </ext>
      </extLst>
    </bk>
    <bk>
      <extLst>
        <ext uri="{3e2802c4-a4d2-4d8b-9148-e3be6c30e623}">
          <xlrd:rvb i="989"/>
        </ext>
      </extLst>
    </bk>
    <bk>
      <extLst>
        <ext uri="{3e2802c4-a4d2-4d8b-9148-e3be6c30e623}">
          <xlrd:rvb i="995"/>
        </ext>
      </extLst>
    </bk>
    <bk>
      <extLst>
        <ext uri="{3e2802c4-a4d2-4d8b-9148-e3be6c30e623}">
          <xlrd:rvb i="998"/>
        </ext>
      </extLst>
    </bk>
    <bk>
      <extLst>
        <ext uri="{3e2802c4-a4d2-4d8b-9148-e3be6c30e623}">
          <xlrd:rvb i="1001"/>
        </ext>
      </extLst>
    </bk>
    <bk>
      <extLst>
        <ext uri="{3e2802c4-a4d2-4d8b-9148-e3be6c30e623}">
          <xlrd:rvb i="1007"/>
        </ext>
      </extLst>
    </bk>
    <bk>
      <extLst>
        <ext uri="{3e2802c4-a4d2-4d8b-9148-e3be6c30e623}">
          <xlrd:rvb i="1010"/>
        </ext>
      </extLst>
    </bk>
    <bk>
      <extLst>
        <ext uri="{3e2802c4-a4d2-4d8b-9148-e3be6c30e623}">
          <xlrd:rvb i="1016"/>
        </ext>
      </extLst>
    </bk>
    <bk>
      <extLst>
        <ext uri="{3e2802c4-a4d2-4d8b-9148-e3be6c30e623}">
          <xlrd:rvb i="1023"/>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41"/>
        </ext>
      </extLst>
    </bk>
    <bk>
      <extLst>
        <ext uri="{3e2802c4-a4d2-4d8b-9148-e3be6c30e623}">
          <xlrd:rvb i="1047"/>
        </ext>
      </extLst>
    </bk>
    <bk>
      <extLst>
        <ext uri="{3e2802c4-a4d2-4d8b-9148-e3be6c30e623}">
          <xlrd:rvb i="1053"/>
        </ext>
      </extLst>
    </bk>
    <bk>
      <extLst>
        <ext uri="{3e2802c4-a4d2-4d8b-9148-e3be6c30e623}">
          <xlrd:rvb i="1059"/>
        </ext>
      </extLst>
    </bk>
    <bk>
      <extLst>
        <ext uri="{3e2802c4-a4d2-4d8b-9148-e3be6c30e623}">
          <xlrd:rvb i="1062"/>
        </ext>
      </extLst>
    </bk>
    <bk>
      <extLst>
        <ext uri="{3e2802c4-a4d2-4d8b-9148-e3be6c30e623}">
          <xlrd:rvb i="1068"/>
        </ext>
      </extLst>
    </bk>
    <bk>
      <extLst>
        <ext uri="{3e2802c4-a4d2-4d8b-9148-e3be6c30e623}">
          <xlrd:rvb i="1074"/>
        </ext>
      </extLst>
    </bk>
    <bk>
      <extLst>
        <ext uri="{3e2802c4-a4d2-4d8b-9148-e3be6c30e623}">
          <xlrd:rvb i="1080"/>
        </ext>
      </extLst>
    </bk>
    <bk>
      <extLst>
        <ext uri="{3e2802c4-a4d2-4d8b-9148-e3be6c30e623}">
          <xlrd:rvb i="1086"/>
        </ext>
      </extLst>
    </bk>
    <bk>
      <extLst>
        <ext uri="{3e2802c4-a4d2-4d8b-9148-e3be6c30e623}">
          <xlrd:rvb i="1092"/>
        </ext>
      </extLst>
    </bk>
    <bk>
      <extLst>
        <ext uri="{3e2802c4-a4d2-4d8b-9148-e3be6c30e623}">
          <xlrd:rvb i="1095"/>
        </ext>
      </extLst>
    </bk>
    <bk>
      <extLst>
        <ext uri="{3e2802c4-a4d2-4d8b-9148-e3be6c30e623}">
          <xlrd:rvb i="1102"/>
        </ext>
      </extLst>
    </bk>
    <bk>
      <extLst>
        <ext uri="{3e2802c4-a4d2-4d8b-9148-e3be6c30e623}">
          <xlrd:rvb i="1108"/>
        </ext>
      </extLst>
    </bk>
    <bk>
      <extLst>
        <ext uri="{3e2802c4-a4d2-4d8b-9148-e3be6c30e623}">
          <xlrd:rvb i="1111"/>
        </ext>
      </extLst>
    </bk>
    <bk>
      <extLst>
        <ext uri="{3e2802c4-a4d2-4d8b-9148-e3be6c30e623}">
          <xlrd:rvb i="1117"/>
        </ext>
      </extLst>
    </bk>
    <bk>
      <extLst>
        <ext uri="{3e2802c4-a4d2-4d8b-9148-e3be6c30e623}">
          <xlrd:rvb i="1123"/>
        </ext>
      </extLst>
    </bk>
    <bk>
      <extLst>
        <ext uri="{3e2802c4-a4d2-4d8b-9148-e3be6c30e623}">
          <xlrd:rvb i="1129"/>
        </ext>
      </extLst>
    </bk>
    <bk>
      <extLst>
        <ext uri="{3e2802c4-a4d2-4d8b-9148-e3be6c30e623}">
          <xlrd:rvb i="1135"/>
        </ext>
      </extLst>
    </bk>
    <bk>
      <extLst>
        <ext uri="{3e2802c4-a4d2-4d8b-9148-e3be6c30e623}">
          <xlrd:rvb i="1141"/>
        </ext>
      </extLst>
    </bk>
    <bk>
      <extLst>
        <ext uri="{3e2802c4-a4d2-4d8b-9148-e3be6c30e623}">
          <xlrd:rvb i="1147"/>
        </ext>
      </extLst>
    </bk>
    <bk>
      <extLst>
        <ext uri="{3e2802c4-a4d2-4d8b-9148-e3be6c30e623}">
          <xlrd:rvb i="1153"/>
        </ext>
      </extLst>
    </bk>
    <bk>
      <extLst>
        <ext uri="{3e2802c4-a4d2-4d8b-9148-e3be6c30e623}">
          <xlrd:rvb i="1159"/>
        </ext>
      </extLst>
    </bk>
    <bk>
      <extLst>
        <ext uri="{3e2802c4-a4d2-4d8b-9148-e3be6c30e623}">
          <xlrd:rvb i="1165"/>
        </ext>
      </extLst>
    </bk>
    <bk>
      <extLst>
        <ext uri="{3e2802c4-a4d2-4d8b-9148-e3be6c30e623}">
          <xlrd:rvb i="1168"/>
        </ext>
      </extLst>
    </bk>
    <bk>
      <extLst>
        <ext uri="{3e2802c4-a4d2-4d8b-9148-e3be6c30e623}">
          <xlrd:rvb i="1171"/>
        </ext>
      </extLst>
    </bk>
    <bk>
      <extLst>
        <ext uri="{3e2802c4-a4d2-4d8b-9148-e3be6c30e623}">
          <xlrd:rvb i="1177"/>
        </ext>
      </extLst>
    </bk>
    <bk>
      <extLst>
        <ext uri="{3e2802c4-a4d2-4d8b-9148-e3be6c30e623}">
          <xlrd:rvb i="1183"/>
        </ext>
      </extLst>
    </bk>
    <bk>
      <extLst>
        <ext uri="{3e2802c4-a4d2-4d8b-9148-e3be6c30e623}">
          <xlrd:rvb i="1189"/>
        </ext>
      </extLst>
    </bk>
    <bk>
      <extLst>
        <ext uri="{3e2802c4-a4d2-4d8b-9148-e3be6c30e623}">
          <xlrd:rvb i="1195"/>
        </ext>
      </extLst>
    </bk>
    <bk>
      <extLst>
        <ext uri="{3e2802c4-a4d2-4d8b-9148-e3be6c30e623}">
          <xlrd:rvb i="1201"/>
        </ext>
      </extLst>
    </bk>
    <bk>
      <extLst>
        <ext uri="{3e2802c4-a4d2-4d8b-9148-e3be6c30e623}">
          <xlrd:rvb i="1204"/>
        </ext>
      </extLst>
    </bk>
    <bk>
      <extLst>
        <ext uri="{3e2802c4-a4d2-4d8b-9148-e3be6c30e623}">
          <xlrd:rvb i="1210"/>
        </ext>
      </extLst>
    </bk>
    <bk>
      <extLst>
        <ext uri="{3e2802c4-a4d2-4d8b-9148-e3be6c30e623}">
          <xlrd:rvb i="1216"/>
        </ext>
      </extLst>
    </bk>
    <bk>
      <extLst>
        <ext uri="{3e2802c4-a4d2-4d8b-9148-e3be6c30e623}">
          <xlrd:rvb i="1222"/>
        </ext>
      </extLst>
    </bk>
    <bk>
      <extLst>
        <ext uri="{3e2802c4-a4d2-4d8b-9148-e3be6c30e623}">
          <xlrd:rvb i="1228"/>
        </ext>
      </extLst>
    </bk>
    <bk>
      <extLst>
        <ext uri="{3e2802c4-a4d2-4d8b-9148-e3be6c30e623}">
          <xlrd:rvb i="1234"/>
        </ext>
      </extLst>
    </bk>
    <bk>
      <extLst>
        <ext uri="{3e2802c4-a4d2-4d8b-9148-e3be6c30e623}">
          <xlrd:rvb i="1240"/>
        </ext>
      </extLst>
    </bk>
    <bk>
      <extLst>
        <ext uri="{3e2802c4-a4d2-4d8b-9148-e3be6c30e623}">
          <xlrd:rvb i="1246"/>
        </ext>
      </extLst>
    </bk>
    <bk>
      <extLst>
        <ext uri="{3e2802c4-a4d2-4d8b-9148-e3be6c30e623}">
          <xlrd:rvb i="1252"/>
        </ext>
      </extLst>
    </bk>
    <bk>
      <extLst>
        <ext uri="{3e2802c4-a4d2-4d8b-9148-e3be6c30e623}">
          <xlrd:rvb i="1258"/>
        </ext>
      </extLst>
    </bk>
    <bk>
      <extLst>
        <ext uri="{3e2802c4-a4d2-4d8b-9148-e3be6c30e623}">
          <xlrd:rvb i="1264"/>
        </ext>
      </extLst>
    </bk>
    <bk>
      <extLst>
        <ext uri="{3e2802c4-a4d2-4d8b-9148-e3be6c30e623}">
          <xlrd:rvb i="1270"/>
        </ext>
      </extLst>
    </bk>
    <bk>
      <extLst>
        <ext uri="{3e2802c4-a4d2-4d8b-9148-e3be6c30e623}">
          <xlrd:rvb i="1273"/>
        </ext>
      </extLst>
    </bk>
    <bk>
      <extLst>
        <ext uri="{3e2802c4-a4d2-4d8b-9148-e3be6c30e623}">
          <xlrd:rvb i="1276"/>
        </ext>
      </extLst>
    </bk>
    <bk>
      <extLst>
        <ext uri="{3e2802c4-a4d2-4d8b-9148-e3be6c30e623}">
          <xlrd:rvb i="1282"/>
        </ext>
      </extLst>
    </bk>
    <bk>
      <extLst>
        <ext uri="{3e2802c4-a4d2-4d8b-9148-e3be6c30e623}">
          <xlrd:rvb i="1288"/>
        </ext>
      </extLst>
    </bk>
    <bk>
      <extLst>
        <ext uri="{3e2802c4-a4d2-4d8b-9148-e3be6c30e623}">
          <xlrd:rvb i="1294"/>
        </ext>
      </extLst>
    </bk>
    <bk>
      <extLst>
        <ext uri="{3e2802c4-a4d2-4d8b-9148-e3be6c30e623}">
          <xlrd:rvb i="1297"/>
        </ext>
      </extLst>
    </bk>
    <bk>
      <extLst>
        <ext uri="{3e2802c4-a4d2-4d8b-9148-e3be6c30e623}">
          <xlrd:rvb i="1300"/>
        </ext>
      </extLst>
    </bk>
    <bk>
      <extLst>
        <ext uri="{3e2802c4-a4d2-4d8b-9148-e3be6c30e623}">
          <xlrd:rvb i="1303"/>
        </ext>
      </extLst>
    </bk>
    <bk>
      <extLst>
        <ext uri="{3e2802c4-a4d2-4d8b-9148-e3be6c30e623}">
          <xlrd:rvb i="1309"/>
        </ext>
      </extLst>
    </bk>
    <bk>
      <extLst>
        <ext uri="{3e2802c4-a4d2-4d8b-9148-e3be6c30e623}">
          <xlrd:rvb i="1315"/>
        </ext>
      </extLst>
    </bk>
    <bk>
      <extLst>
        <ext uri="{3e2802c4-a4d2-4d8b-9148-e3be6c30e623}">
          <xlrd:rvb i="1318"/>
        </ext>
      </extLst>
    </bk>
    <bk>
      <extLst>
        <ext uri="{3e2802c4-a4d2-4d8b-9148-e3be6c30e623}">
          <xlrd:rvb i="1321"/>
        </ext>
      </extLst>
    </bk>
    <bk>
      <extLst>
        <ext uri="{3e2802c4-a4d2-4d8b-9148-e3be6c30e623}">
          <xlrd:rvb i="1327"/>
        </ext>
      </extLst>
    </bk>
    <bk>
      <extLst>
        <ext uri="{3e2802c4-a4d2-4d8b-9148-e3be6c30e623}">
          <xlrd:rvb i="1330"/>
        </ext>
      </extLst>
    </bk>
    <bk>
      <extLst>
        <ext uri="{3e2802c4-a4d2-4d8b-9148-e3be6c30e623}">
          <xlrd:rvb i="1333"/>
        </ext>
      </extLst>
    </bk>
    <bk>
      <extLst>
        <ext uri="{3e2802c4-a4d2-4d8b-9148-e3be6c30e623}">
          <xlrd:rvb i="1336"/>
        </ext>
      </extLst>
    </bk>
    <bk>
      <extLst>
        <ext uri="{3e2802c4-a4d2-4d8b-9148-e3be6c30e623}">
          <xlrd:rvb i="1342"/>
        </ext>
      </extLst>
    </bk>
    <bk>
      <extLst>
        <ext uri="{3e2802c4-a4d2-4d8b-9148-e3be6c30e623}">
          <xlrd:rvb i="1348"/>
        </ext>
      </extLst>
    </bk>
    <bk>
      <extLst>
        <ext uri="{3e2802c4-a4d2-4d8b-9148-e3be6c30e623}">
          <xlrd:rvb i="1354"/>
        </ext>
      </extLst>
    </bk>
    <bk>
      <extLst>
        <ext uri="{3e2802c4-a4d2-4d8b-9148-e3be6c30e623}">
          <xlrd:rvb i="1357"/>
        </ext>
      </extLst>
    </bk>
    <bk>
      <extLst>
        <ext uri="{3e2802c4-a4d2-4d8b-9148-e3be6c30e623}">
          <xlrd:rvb i="1363"/>
        </ext>
      </extLst>
    </bk>
    <bk>
      <extLst>
        <ext uri="{3e2802c4-a4d2-4d8b-9148-e3be6c30e623}">
          <xlrd:rvb i="1369"/>
        </ext>
      </extLst>
    </bk>
    <bk>
      <extLst>
        <ext uri="{3e2802c4-a4d2-4d8b-9148-e3be6c30e623}">
          <xlrd:rvb i="1375"/>
        </ext>
      </extLst>
    </bk>
    <bk>
      <extLst>
        <ext uri="{3e2802c4-a4d2-4d8b-9148-e3be6c30e623}">
          <xlrd:rvb i="1381"/>
        </ext>
      </extLst>
    </bk>
    <bk>
      <extLst>
        <ext uri="{3e2802c4-a4d2-4d8b-9148-e3be6c30e623}">
          <xlrd:rvb i="1384"/>
        </ext>
      </extLst>
    </bk>
    <bk>
      <extLst>
        <ext uri="{3e2802c4-a4d2-4d8b-9148-e3be6c30e623}">
          <xlrd:rvb i="1390"/>
        </ext>
      </extLst>
    </bk>
    <bk>
      <extLst>
        <ext uri="{3e2802c4-a4d2-4d8b-9148-e3be6c30e623}">
          <xlrd:rvb i="1396"/>
        </ext>
      </extLst>
    </bk>
    <bk>
      <extLst>
        <ext uri="{3e2802c4-a4d2-4d8b-9148-e3be6c30e623}">
          <xlrd:rvb i="1402"/>
        </ext>
      </extLst>
    </bk>
    <bk>
      <extLst>
        <ext uri="{3e2802c4-a4d2-4d8b-9148-e3be6c30e623}">
          <xlrd:rvb i="1405"/>
        </ext>
      </extLst>
    </bk>
    <bk>
      <extLst>
        <ext uri="{3e2802c4-a4d2-4d8b-9148-e3be6c30e623}">
          <xlrd:rvb i="1408"/>
        </ext>
      </extLst>
    </bk>
    <bk>
      <extLst>
        <ext uri="{3e2802c4-a4d2-4d8b-9148-e3be6c30e623}">
          <xlrd:rvb i="1411"/>
        </ext>
      </extLst>
    </bk>
    <bk>
      <extLst>
        <ext uri="{3e2802c4-a4d2-4d8b-9148-e3be6c30e623}">
          <xlrd:rvb i="1417"/>
        </ext>
      </extLst>
    </bk>
    <bk>
      <extLst>
        <ext uri="{3e2802c4-a4d2-4d8b-9148-e3be6c30e623}">
          <xlrd:rvb i="1423"/>
        </ext>
      </extLst>
    </bk>
    <bk>
      <extLst>
        <ext uri="{3e2802c4-a4d2-4d8b-9148-e3be6c30e623}">
          <xlrd:rvb i="1426"/>
        </ext>
      </extLst>
    </bk>
    <bk>
      <extLst>
        <ext uri="{3e2802c4-a4d2-4d8b-9148-e3be6c30e623}">
          <xlrd:rvb i="1429"/>
        </ext>
      </extLst>
    </bk>
    <bk>
      <extLst>
        <ext uri="{3e2802c4-a4d2-4d8b-9148-e3be6c30e623}">
          <xlrd:rvb i="1432"/>
        </ext>
      </extLst>
    </bk>
    <bk>
      <extLst>
        <ext uri="{3e2802c4-a4d2-4d8b-9148-e3be6c30e623}">
          <xlrd:rvb i="1438"/>
        </ext>
      </extLst>
    </bk>
    <bk>
      <extLst>
        <ext uri="{3e2802c4-a4d2-4d8b-9148-e3be6c30e623}">
          <xlrd:rvb i="1444"/>
        </ext>
      </extLst>
    </bk>
    <bk>
      <extLst>
        <ext uri="{3e2802c4-a4d2-4d8b-9148-e3be6c30e623}">
          <xlrd:rvb i="1450"/>
        </ext>
      </extLst>
    </bk>
    <bk>
      <extLst>
        <ext uri="{3e2802c4-a4d2-4d8b-9148-e3be6c30e623}">
          <xlrd:rvb i="1456"/>
        </ext>
      </extLst>
    </bk>
    <bk>
      <extLst>
        <ext uri="{3e2802c4-a4d2-4d8b-9148-e3be6c30e623}">
          <xlrd:rvb i="1459"/>
        </ext>
      </extLst>
    </bk>
    <bk>
      <extLst>
        <ext uri="{3e2802c4-a4d2-4d8b-9148-e3be6c30e623}">
          <xlrd:rvb i="1462"/>
        </ext>
      </extLst>
    </bk>
    <bk>
      <extLst>
        <ext uri="{3e2802c4-a4d2-4d8b-9148-e3be6c30e623}">
          <xlrd:rvb i="1468"/>
        </ext>
      </extLst>
    </bk>
    <bk>
      <extLst>
        <ext uri="{3e2802c4-a4d2-4d8b-9148-e3be6c30e623}">
          <xlrd:rvb i="1471"/>
        </ext>
      </extLst>
    </bk>
    <bk>
      <extLst>
        <ext uri="{3e2802c4-a4d2-4d8b-9148-e3be6c30e623}">
          <xlrd:rvb i="1474"/>
        </ext>
      </extLst>
    </bk>
    <bk>
      <extLst>
        <ext uri="{3e2802c4-a4d2-4d8b-9148-e3be6c30e623}">
          <xlrd:rvb i="1480"/>
        </ext>
      </extLst>
    </bk>
    <bk>
      <extLst>
        <ext uri="{3e2802c4-a4d2-4d8b-9148-e3be6c30e623}">
          <xlrd:rvb i="1486"/>
        </ext>
      </extLst>
    </bk>
    <bk>
      <extLst>
        <ext uri="{3e2802c4-a4d2-4d8b-9148-e3be6c30e623}">
          <xlrd:rvb i="1492"/>
        </ext>
      </extLst>
    </bk>
    <bk>
      <extLst>
        <ext uri="{3e2802c4-a4d2-4d8b-9148-e3be6c30e623}">
          <xlrd:rvb i="1498"/>
        </ext>
      </extLst>
    </bk>
    <bk>
      <extLst>
        <ext uri="{3e2802c4-a4d2-4d8b-9148-e3be6c30e623}">
          <xlrd:rvb i="1501"/>
        </ext>
      </extLst>
    </bk>
    <bk>
      <extLst>
        <ext uri="{3e2802c4-a4d2-4d8b-9148-e3be6c30e623}">
          <xlrd:rvb i="1504"/>
        </ext>
      </extLst>
    </bk>
    <bk>
      <extLst>
        <ext uri="{3e2802c4-a4d2-4d8b-9148-e3be6c30e623}">
          <xlrd:rvb i="1507"/>
        </ext>
      </extLst>
    </bk>
    <bk>
      <extLst>
        <ext uri="{3e2802c4-a4d2-4d8b-9148-e3be6c30e623}">
          <xlrd:rvb i="1513"/>
        </ext>
      </extLst>
    </bk>
    <bk>
      <extLst>
        <ext uri="{3e2802c4-a4d2-4d8b-9148-e3be6c30e623}">
          <xlrd:rvb i="1519"/>
        </ext>
      </extLst>
    </bk>
    <bk>
      <extLst>
        <ext uri="{3e2802c4-a4d2-4d8b-9148-e3be6c30e623}">
          <xlrd:rvb i="1525"/>
        </ext>
      </extLst>
    </bk>
    <bk>
      <extLst>
        <ext uri="{3e2802c4-a4d2-4d8b-9148-e3be6c30e623}">
          <xlrd:rvb i="1528"/>
        </ext>
      </extLst>
    </bk>
    <bk>
      <extLst>
        <ext uri="{3e2802c4-a4d2-4d8b-9148-e3be6c30e623}">
          <xlrd:rvb i="1534"/>
        </ext>
      </extLst>
    </bk>
    <bk>
      <extLst>
        <ext uri="{3e2802c4-a4d2-4d8b-9148-e3be6c30e623}">
          <xlrd:rvb i="1540"/>
        </ext>
      </extLst>
    </bk>
    <bk>
      <extLst>
        <ext uri="{3e2802c4-a4d2-4d8b-9148-e3be6c30e623}">
          <xlrd:rvb i="1546"/>
        </ext>
      </extLst>
    </bk>
    <bk>
      <extLst>
        <ext uri="{3e2802c4-a4d2-4d8b-9148-e3be6c30e623}">
          <xlrd:rvb i="1552"/>
        </ext>
      </extLst>
    </bk>
    <bk>
      <extLst>
        <ext uri="{3e2802c4-a4d2-4d8b-9148-e3be6c30e623}">
          <xlrd:rvb i="1558"/>
        </ext>
      </extLst>
    </bk>
    <bk>
      <extLst>
        <ext uri="{3e2802c4-a4d2-4d8b-9148-e3be6c30e623}">
          <xlrd:rvb i="1564"/>
        </ext>
      </extLst>
    </bk>
    <bk>
      <extLst>
        <ext uri="{3e2802c4-a4d2-4d8b-9148-e3be6c30e623}">
          <xlrd:rvb i="1567"/>
        </ext>
      </extLst>
    </bk>
    <bk>
      <extLst>
        <ext uri="{3e2802c4-a4d2-4d8b-9148-e3be6c30e623}">
          <xlrd:rvb i="1573"/>
        </ext>
      </extLst>
    </bk>
    <bk>
      <extLst>
        <ext uri="{3e2802c4-a4d2-4d8b-9148-e3be6c30e623}">
          <xlrd:rvb i="1576"/>
        </ext>
      </extLst>
    </bk>
    <bk>
      <extLst>
        <ext uri="{3e2802c4-a4d2-4d8b-9148-e3be6c30e623}">
          <xlrd:rvb i="1582"/>
        </ext>
      </extLst>
    </bk>
    <bk>
      <extLst>
        <ext uri="{3e2802c4-a4d2-4d8b-9148-e3be6c30e623}">
          <xlrd:rvb i="1585"/>
        </ext>
      </extLst>
    </bk>
    <bk>
      <extLst>
        <ext uri="{3e2802c4-a4d2-4d8b-9148-e3be6c30e623}">
          <xlrd:rvb i="1588"/>
        </ext>
      </extLst>
    </bk>
    <bk>
      <extLst>
        <ext uri="{3e2802c4-a4d2-4d8b-9148-e3be6c30e623}">
          <xlrd:rvb i="1594"/>
        </ext>
      </extLst>
    </bk>
    <bk>
      <extLst>
        <ext uri="{3e2802c4-a4d2-4d8b-9148-e3be6c30e623}">
          <xlrd:rvb i="1597"/>
        </ext>
      </extLst>
    </bk>
    <bk>
      <extLst>
        <ext uri="{3e2802c4-a4d2-4d8b-9148-e3be6c30e623}">
          <xlrd:rvb i="1603"/>
        </ext>
      </extLst>
    </bk>
    <bk>
      <extLst>
        <ext uri="{3e2802c4-a4d2-4d8b-9148-e3be6c30e623}">
          <xlrd:rvb i="1609"/>
        </ext>
      </extLst>
    </bk>
    <bk>
      <extLst>
        <ext uri="{3e2802c4-a4d2-4d8b-9148-e3be6c30e623}">
          <xlrd:rvb i="1612"/>
        </ext>
      </extLst>
    </bk>
    <bk>
      <extLst>
        <ext uri="{3e2802c4-a4d2-4d8b-9148-e3be6c30e623}">
          <xlrd:rvb i="1615"/>
        </ext>
      </extLst>
    </bk>
    <bk>
      <extLst>
        <ext uri="{3e2802c4-a4d2-4d8b-9148-e3be6c30e623}">
          <xlrd:rvb i="1621"/>
        </ext>
      </extLst>
    </bk>
    <bk>
      <extLst>
        <ext uri="{3e2802c4-a4d2-4d8b-9148-e3be6c30e623}">
          <xlrd:rvb i="1627"/>
        </ext>
      </extLst>
    </bk>
    <bk>
      <extLst>
        <ext uri="{3e2802c4-a4d2-4d8b-9148-e3be6c30e623}">
          <xlrd:rvb i="1633"/>
        </ext>
      </extLst>
    </bk>
    <bk>
      <extLst>
        <ext uri="{3e2802c4-a4d2-4d8b-9148-e3be6c30e623}">
          <xlrd:rvb i="1639"/>
        </ext>
      </extLst>
    </bk>
    <bk>
      <extLst>
        <ext uri="{3e2802c4-a4d2-4d8b-9148-e3be6c30e623}">
          <xlrd:rvb i="1642"/>
        </ext>
      </extLst>
    </bk>
    <bk>
      <extLst>
        <ext uri="{3e2802c4-a4d2-4d8b-9148-e3be6c30e623}">
          <xlrd:rvb i="1648"/>
        </ext>
      </extLst>
    </bk>
    <bk>
      <extLst>
        <ext uri="{3e2802c4-a4d2-4d8b-9148-e3be6c30e623}">
          <xlrd:rvb i="1651"/>
        </ext>
      </extLst>
    </bk>
    <bk>
      <extLst>
        <ext uri="{3e2802c4-a4d2-4d8b-9148-e3be6c30e623}">
          <xlrd:rvb i="1654"/>
        </ext>
      </extLst>
    </bk>
    <bk>
      <extLst>
        <ext uri="{3e2802c4-a4d2-4d8b-9148-e3be6c30e623}">
          <xlrd:rvb i="1660"/>
        </ext>
      </extLst>
    </bk>
    <bk>
      <extLst>
        <ext uri="{3e2802c4-a4d2-4d8b-9148-e3be6c30e623}">
          <xlrd:rvb i="1666"/>
        </ext>
      </extLst>
    </bk>
    <bk>
      <extLst>
        <ext uri="{3e2802c4-a4d2-4d8b-9148-e3be6c30e623}">
          <xlrd:rvb i="1669"/>
        </ext>
      </extLst>
    </bk>
    <bk>
      <extLst>
        <ext uri="{3e2802c4-a4d2-4d8b-9148-e3be6c30e623}">
          <xlrd:rvb i="1675"/>
        </ext>
      </extLst>
    </bk>
    <bk>
      <extLst>
        <ext uri="{3e2802c4-a4d2-4d8b-9148-e3be6c30e623}">
          <xlrd:rvb i="1681"/>
        </ext>
      </extLst>
    </bk>
    <bk>
      <extLst>
        <ext uri="{3e2802c4-a4d2-4d8b-9148-e3be6c30e623}">
          <xlrd:rvb i="1687"/>
        </ext>
      </extLst>
    </bk>
    <bk>
      <extLst>
        <ext uri="{3e2802c4-a4d2-4d8b-9148-e3be6c30e623}">
          <xlrd:rvb i="1693"/>
        </ext>
      </extLst>
    </bk>
    <bk>
      <extLst>
        <ext uri="{3e2802c4-a4d2-4d8b-9148-e3be6c30e623}">
          <xlrd:rvb i="1699"/>
        </ext>
      </extLst>
    </bk>
    <bk>
      <extLst>
        <ext uri="{3e2802c4-a4d2-4d8b-9148-e3be6c30e623}">
          <xlrd:rvb i="1705"/>
        </ext>
      </extLst>
    </bk>
    <bk>
      <extLst>
        <ext uri="{3e2802c4-a4d2-4d8b-9148-e3be6c30e623}">
          <xlrd:rvb i="1711"/>
        </ext>
      </extLst>
    </bk>
    <bk>
      <extLst>
        <ext uri="{3e2802c4-a4d2-4d8b-9148-e3be6c30e623}">
          <xlrd:rvb i="1717"/>
        </ext>
      </extLst>
    </bk>
    <bk>
      <extLst>
        <ext uri="{3e2802c4-a4d2-4d8b-9148-e3be6c30e623}">
          <xlrd:rvb i="1723"/>
        </ext>
      </extLst>
    </bk>
    <bk>
      <extLst>
        <ext uri="{3e2802c4-a4d2-4d8b-9148-e3be6c30e623}">
          <xlrd:rvb i="1729"/>
        </ext>
      </extLst>
    </bk>
    <bk>
      <extLst>
        <ext uri="{3e2802c4-a4d2-4d8b-9148-e3be6c30e623}">
          <xlrd:rvb i="1735"/>
        </ext>
      </extLst>
    </bk>
    <bk>
      <extLst>
        <ext uri="{3e2802c4-a4d2-4d8b-9148-e3be6c30e623}">
          <xlrd:rvb i="1741"/>
        </ext>
      </extLst>
    </bk>
    <bk>
      <extLst>
        <ext uri="{3e2802c4-a4d2-4d8b-9148-e3be6c30e623}">
          <xlrd:rvb i="1747"/>
        </ext>
      </extLst>
    </bk>
    <bk>
      <extLst>
        <ext uri="{3e2802c4-a4d2-4d8b-9148-e3be6c30e623}">
          <xlrd:rvb i="1753"/>
        </ext>
      </extLst>
    </bk>
    <bk>
      <extLst>
        <ext uri="{3e2802c4-a4d2-4d8b-9148-e3be6c30e623}">
          <xlrd:rvb i="1759"/>
        </ext>
      </extLst>
    </bk>
    <bk>
      <extLst>
        <ext uri="{3e2802c4-a4d2-4d8b-9148-e3be6c30e623}">
          <xlrd:rvb i="1765"/>
        </ext>
      </extLst>
    </bk>
    <bk>
      <extLst>
        <ext uri="{3e2802c4-a4d2-4d8b-9148-e3be6c30e623}">
          <xlrd:rvb i="1771"/>
        </ext>
      </extLst>
    </bk>
    <bk>
      <extLst>
        <ext uri="{3e2802c4-a4d2-4d8b-9148-e3be6c30e623}">
          <xlrd:rvb i="1777"/>
        </ext>
      </extLst>
    </bk>
    <bk>
      <extLst>
        <ext uri="{3e2802c4-a4d2-4d8b-9148-e3be6c30e623}">
          <xlrd:rvb i="1780"/>
        </ext>
      </extLst>
    </bk>
    <bk>
      <extLst>
        <ext uri="{3e2802c4-a4d2-4d8b-9148-e3be6c30e623}">
          <xlrd:rvb i="1786"/>
        </ext>
      </extLst>
    </bk>
    <bk>
      <extLst>
        <ext uri="{3e2802c4-a4d2-4d8b-9148-e3be6c30e623}">
          <xlrd:rvb i="1789"/>
        </ext>
      </extLst>
    </bk>
    <bk>
      <extLst>
        <ext uri="{3e2802c4-a4d2-4d8b-9148-e3be6c30e623}">
          <xlrd:rvb i="1792"/>
        </ext>
      </extLst>
    </bk>
    <bk>
      <extLst>
        <ext uri="{3e2802c4-a4d2-4d8b-9148-e3be6c30e623}">
          <xlrd:rvb i="1795"/>
        </ext>
      </extLst>
    </bk>
    <bk>
      <extLst>
        <ext uri="{3e2802c4-a4d2-4d8b-9148-e3be6c30e623}">
          <xlrd:rvb i="1801"/>
        </ext>
      </extLst>
    </bk>
    <bk>
      <extLst>
        <ext uri="{3e2802c4-a4d2-4d8b-9148-e3be6c30e623}">
          <xlrd:rvb i="1807"/>
        </ext>
      </extLst>
    </bk>
    <bk>
      <extLst>
        <ext uri="{3e2802c4-a4d2-4d8b-9148-e3be6c30e623}">
          <xlrd:rvb i="1810"/>
        </ext>
      </extLst>
    </bk>
    <bk>
      <extLst>
        <ext uri="{3e2802c4-a4d2-4d8b-9148-e3be6c30e623}">
          <xlrd:rvb i="1816"/>
        </ext>
      </extLst>
    </bk>
    <bk>
      <extLst>
        <ext uri="{3e2802c4-a4d2-4d8b-9148-e3be6c30e623}">
          <xlrd:rvb i="1819"/>
        </ext>
      </extLst>
    </bk>
    <bk>
      <extLst>
        <ext uri="{3e2802c4-a4d2-4d8b-9148-e3be6c30e623}">
          <xlrd:rvb i="1825"/>
        </ext>
      </extLst>
    </bk>
    <bk>
      <extLst>
        <ext uri="{3e2802c4-a4d2-4d8b-9148-e3be6c30e623}">
          <xlrd:rvb i="1828"/>
        </ext>
      </extLst>
    </bk>
    <bk>
      <extLst>
        <ext uri="{3e2802c4-a4d2-4d8b-9148-e3be6c30e623}">
          <xlrd:rvb i="1834"/>
        </ext>
      </extLst>
    </bk>
    <bk>
      <extLst>
        <ext uri="{3e2802c4-a4d2-4d8b-9148-e3be6c30e623}">
          <xlrd:rvb i="1840"/>
        </ext>
      </extLst>
    </bk>
    <bk>
      <extLst>
        <ext uri="{3e2802c4-a4d2-4d8b-9148-e3be6c30e623}">
          <xlrd:rvb i="1846"/>
        </ext>
      </extLst>
    </bk>
    <bk>
      <extLst>
        <ext uri="{3e2802c4-a4d2-4d8b-9148-e3be6c30e623}">
          <xlrd:rvb i="1849"/>
        </ext>
      </extLst>
    </bk>
    <bk>
      <extLst>
        <ext uri="{3e2802c4-a4d2-4d8b-9148-e3be6c30e623}">
          <xlrd:rvb i="1852"/>
        </ext>
      </extLst>
    </bk>
    <bk>
      <extLst>
        <ext uri="{3e2802c4-a4d2-4d8b-9148-e3be6c30e623}">
          <xlrd:rvb i="1855"/>
        </ext>
      </extLst>
    </bk>
    <bk>
      <extLst>
        <ext uri="{3e2802c4-a4d2-4d8b-9148-e3be6c30e623}">
          <xlrd:rvb i="1861"/>
        </ext>
      </extLst>
    </bk>
    <bk>
      <extLst>
        <ext uri="{3e2802c4-a4d2-4d8b-9148-e3be6c30e623}">
          <xlrd:rvb i="1864"/>
        </ext>
      </extLst>
    </bk>
    <bk>
      <extLst>
        <ext uri="{3e2802c4-a4d2-4d8b-9148-e3be6c30e623}">
          <xlrd:rvb i="1870"/>
        </ext>
      </extLst>
    </bk>
    <bk>
      <extLst>
        <ext uri="{3e2802c4-a4d2-4d8b-9148-e3be6c30e623}">
          <xlrd:rvb i="1876"/>
        </ext>
      </extLst>
    </bk>
    <bk>
      <extLst>
        <ext uri="{3e2802c4-a4d2-4d8b-9148-e3be6c30e623}">
          <xlrd:rvb i="1879"/>
        </ext>
      </extLst>
    </bk>
    <bk>
      <extLst>
        <ext uri="{3e2802c4-a4d2-4d8b-9148-e3be6c30e623}">
          <xlrd:rvb i="1885"/>
        </ext>
      </extLst>
    </bk>
    <bk>
      <extLst>
        <ext uri="{3e2802c4-a4d2-4d8b-9148-e3be6c30e623}">
          <xlrd:rvb i="1891"/>
        </ext>
      </extLst>
    </bk>
    <bk>
      <extLst>
        <ext uri="{3e2802c4-a4d2-4d8b-9148-e3be6c30e623}">
          <xlrd:rvb i="1897"/>
        </ext>
      </extLst>
    </bk>
    <bk>
      <extLst>
        <ext uri="{3e2802c4-a4d2-4d8b-9148-e3be6c30e623}">
          <xlrd:rvb i="1903"/>
        </ext>
      </extLst>
    </bk>
    <bk>
      <extLst>
        <ext uri="{3e2802c4-a4d2-4d8b-9148-e3be6c30e623}">
          <xlrd:rvb i="1909"/>
        </ext>
      </extLst>
    </bk>
    <bk>
      <extLst>
        <ext uri="{3e2802c4-a4d2-4d8b-9148-e3be6c30e623}">
          <xlrd:rvb i="1915"/>
        </ext>
      </extLst>
    </bk>
    <bk>
      <extLst>
        <ext uri="{3e2802c4-a4d2-4d8b-9148-e3be6c30e623}">
          <xlrd:rvb i="1918"/>
        </ext>
      </extLst>
    </bk>
    <bk>
      <extLst>
        <ext uri="{3e2802c4-a4d2-4d8b-9148-e3be6c30e623}">
          <xlrd:rvb i="1921"/>
        </ext>
      </extLst>
    </bk>
    <bk>
      <extLst>
        <ext uri="{3e2802c4-a4d2-4d8b-9148-e3be6c30e623}">
          <xlrd:rvb i="1927"/>
        </ext>
      </extLst>
    </bk>
    <bk>
      <extLst>
        <ext uri="{3e2802c4-a4d2-4d8b-9148-e3be6c30e623}">
          <xlrd:rvb i="1933"/>
        </ext>
      </extLst>
    </bk>
    <bk>
      <extLst>
        <ext uri="{3e2802c4-a4d2-4d8b-9148-e3be6c30e623}">
          <xlrd:rvb i="1939"/>
        </ext>
      </extLst>
    </bk>
    <bk>
      <extLst>
        <ext uri="{3e2802c4-a4d2-4d8b-9148-e3be6c30e623}">
          <xlrd:rvb i="1942"/>
        </ext>
      </extLst>
    </bk>
    <bk>
      <extLst>
        <ext uri="{3e2802c4-a4d2-4d8b-9148-e3be6c30e623}">
          <xlrd:rvb i="1945"/>
        </ext>
      </extLst>
    </bk>
    <bk>
      <extLst>
        <ext uri="{3e2802c4-a4d2-4d8b-9148-e3be6c30e623}">
          <xlrd:rvb i="1951"/>
        </ext>
      </extLst>
    </bk>
    <bk>
      <extLst>
        <ext uri="{3e2802c4-a4d2-4d8b-9148-e3be6c30e623}">
          <xlrd:rvb i="1957"/>
        </ext>
      </extLst>
    </bk>
    <bk>
      <extLst>
        <ext uri="{3e2802c4-a4d2-4d8b-9148-e3be6c30e623}">
          <xlrd:rvb i="1963"/>
        </ext>
      </extLst>
    </bk>
    <bk>
      <extLst>
        <ext uri="{3e2802c4-a4d2-4d8b-9148-e3be6c30e623}">
          <xlrd:rvb i="1969"/>
        </ext>
      </extLst>
    </bk>
    <bk>
      <extLst>
        <ext uri="{3e2802c4-a4d2-4d8b-9148-e3be6c30e623}">
          <xlrd:rvb i="1975"/>
        </ext>
      </extLst>
    </bk>
    <bk>
      <extLst>
        <ext uri="{3e2802c4-a4d2-4d8b-9148-e3be6c30e623}">
          <xlrd:rvb i="1981"/>
        </ext>
      </extLst>
    </bk>
    <bk>
      <extLst>
        <ext uri="{3e2802c4-a4d2-4d8b-9148-e3be6c30e623}">
          <xlrd:rvb i="1987"/>
        </ext>
      </extLst>
    </bk>
    <bk>
      <extLst>
        <ext uri="{3e2802c4-a4d2-4d8b-9148-e3be6c30e623}">
          <xlrd:rvb i="1993"/>
        </ext>
      </extLst>
    </bk>
    <bk>
      <extLst>
        <ext uri="{3e2802c4-a4d2-4d8b-9148-e3be6c30e623}">
          <xlrd:rvb i="1996"/>
        </ext>
      </extLst>
    </bk>
    <bk>
      <extLst>
        <ext uri="{3e2802c4-a4d2-4d8b-9148-e3be6c30e623}">
          <xlrd:rvb i="1997"/>
        </ext>
      </extLst>
    </bk>
    <bk>
      <extLst>
        <ext uri="{3e2802c4-a4d2-4d8b-9148-e3be6c30e623}">
          <xlrd:rvb i="2000"/>
        </ext>
      </extLst>
    </bk>
    <bk>
      <extLst>
        <ext uri="{3e2802c4-a4d2-4d8b-9148-e3be6c30e623}">
          <xlrd:rvb i="2006"/>
        </ext>
      </extLst>
    </bk>
    <bk>
      <extLst>
        <ext uri="{3e2802c4-a4d2-4d8b-9148-e3be6c30e623}">
          <xlrd:rvb i="2012"/>
        </ext>
      </extLst>
    </bk>
    <bk>
      <extLst>
        <ext uri="{3e2802c4-a4d2-4d8b-9148-e3be6c30e623}">
          <xlrd:rvb i="2018"/>
        </ext>
      </extLst>
    </bk>
    <bk>
      <extLst>
        <ext uri="{3e2802c4-a4d2-4d8b-9148-e3be6c30e623}">
          <xlrd:rvb i="2024"/>
        </ext>
      </extLst>
    </bk>
    <bk>
      <extLst>
        <ext uri="{3e2802c4-a4d2-4d8b-9148-e3be6c30e623}">
          <xlrd:rvb i="2030"/>
        </ext>
      </extLst>
    </bk>
    <bk>
      <extLst>
        <ext uri="{3e2802c4-a4d2-4d8b-9148-e3be6c30e623}">
          <xlrd:rvb i="2033"/>
        </ext>
      </extLst>
    </bk>
    <bk>
      <extLst>
        <ext uri="{3e2802c4-a4d2-4d8b-9148-e3be6c30e623}">
          <xlrd:rvb i="2039"/>
        </ext>
      </extLst>
    </bk>
    <bk>
      <extLst>
        <ext uri="{3e2802c4-a4d2-4d8b-9148-e3be6c30e623}">
          <xlrd:rvb i="2045"/>
        </ext>
      </extLst>
    </bk>
    <bk>
      <extLst>
        <ext uri="{3e2802c4-a4d2-4d8b-9148-e3be6c30e623}">
          <xlrd:rvb i="2051"/>
        </ext>
      </extLst>
    </bk>
    <bk>
      <extLst>
        <ext uri="{3e2802c4-a4d2-4d8b-9148-e3be6c30e623}">
          <xlrd:rvb i="2054"/>
        </ext>
      </extLst>
    </bk>
    <bk>
      <extLst>
        <ext uri="{3e2802c4-a4d2-4d8b-9148-e3be6c30e623}">
          <xlrd:rvb i="2057"/>
        </ext>
      </extLst>
    </bk>
    <bk>
      <extLst>
        <ext uri="{3e2802c4-a4d2-4d8b-9148-e3be6c30e623}">
          <xlrd:rvb i="2063"/>
        </ext>
      </extLst>
    </bk>
    <bk>
      <extLst>
        <ext uri="{3e2802c4-a4d2-4d8b-9148-e3be6c30e623}">
          <xlrd:rvb i="2066"/>
        </ext>
      </extLst>
    </bk>
    <bk>
      <extLst>
        <ext uri="{3e2802c4-a4d2-4d8b-9148-e3be6c30e623}">
          <xlrd:rvb i="2072"/>
        </ext>
      </extLst>
    </bk>
    <bk>
      <extLst>
        <ext uri="{3e2802c4-a4d2-4d8b-9148-e3be6c30e623}">
          <xlrd:rvb i="2075"/>
        </ext>
      </extLst>
    </bk>
    <bk>
      <extLst>
        <ext uri="{3e2802c4-a4d2-4d8b-9148-e3be6c30e623}">
          <xlrd:rvb i="2081"/>
        </ext>
      </extLst>
    </bk>
    <bk>
      <extLst>
        <ext uri="{3e2802c4-a4d2-4d8b-9148-e3be6c30e623}">
          <xlrd:rvb i="2087"/>
        </ext>
      </extLst>
    </bk>
    <bk>
      <extLst>
        <ext uri="{3e2802c4-a4d2-4d8b-9148-e3be6c30e623}">
          <xlrd:rvb i="2093"/>
        </ext>
      </extLst>
    </bk>
    <bk>
      <extLst>
        <ext uri="{3e2802c4-a4d2-4d8b-9148-e3be6c30e623}">
          <xlrd:rvb i="2099"/>
        </ext>
      </extLst>
    </bk>
    <bk>
      <extLst>
        <ext uri="{3e2802c4-a4d2-4d8b-9148-e3be6c30e623}">
          <xlrd:rvb i="2105"/>
        </ext>
      </extLst>
    </bk>
    <bk>
      <extLst>
        <ext uri="{3e2802c4-a4d2-4d8b-9148-e3be6c30e623}">
          <xlrd:rvb i="2111"/>
        </ext>
      </extLst>
    </bk>
    <bk>
      <extLst>
        <ext uri="{3e2802c4-a4d2-4d8b-9148-e3be6c30e623}">
          <xlrd:rvb i="2114"/>
        </ext>
      </extLst>
    </bk>
    <bk>
      <extLst>
        <ext uri="{3e2802c4-a4d2-4d8b-9148-e3be6c30e623}">
          <xlrd:rvb i="2117"/>
        </ext>
      </extLst>
    </bk>
    <bk>
      <extLst>
        <ext uri="{3e2802c4-a4d2-4d8b-9148-e3be6c30e623}">
          <xlrd:rvb i="2123"/>
        </ext>
      </extLst>
    </bk>
    <bk>
      <extLst>
        <ext uri="{3e2802c4-a4d2-4d8b-9148-e3be6c30e623}">
          <xlrd:rvb i="2129"/>
        </ext>
      </extLst>
    </bk>
    <bk>
      <extLst>
        <ext uri="{3e2802c4-a4d2-4d8b-9148-e3be6c30e623}">
          <xlrd:rvb i="2132"/>
        </ext>
      </extLst>
    </bk>
    <bk>
      <extLst>
        <ext uri="{3e2802c4-a4d2-4d8b-9148-e3be6c30e623}">
          <xlrd:rvb i="2138"/>
        </ext>
      </extLst>
    </bk>
    <bk>
      <extLst>
        <ext uri="{3e2802c4-a4d2-4d8b-9148-e3be6c30e623}">
          <xlrd:rvb i="2144"/>
        </ext>
      </extLst>
    </bk>
    <bk>
      <extLst>
        <ext uri="{3e2802c4-a4d2-4d8b-9148-e3be6c30e623}">
          <xlrd:rvb i="2150"/>
        </ext>
      </extLst>
    </bk>
    <bk>
      <extLst>
        <ext uri="{3e2802c4-a4d2-4d8b-9148-e3be6c30e623}">
          <xlrd:rvb i="2156"/>
        </ext>
      </extLst>
    </bk>
    <bk>
      <extLst>
        <ext uri="{3e2802c4-a4d2-4d8b-9148-e3be6c30e623}">
          <xlrd:rvb i="2162"/>
        </ext>
      </extLst>
    </bk>
    <bk>
      <extLst>
        <ext uri="{3e2802c4-a4d2-4d8b-9148-e3be6c30e623}">
          <xlrd:rvb i="2165"/>
        </ext>
      </extLst>
    </bk>
    <bk>
      <extLst>
        <ext uri="{3e2802c4-a4d2-4d8b-9148-e3be6c30e623}">
          <xlrd:rvb i="2171"/>
        </ext>
      </extLst>
    </bk>
    <bk>
      <extLst>
        <ext uri="{3e2802c4-a4d2-4d8b-9148-e3be6c30e623}">
          <xlrd:rvb i="2174"/>
        </ext>
      </extLst>
    </bk>
    <bk>
      <extLst>
        <ext uri="{3e2802c4-a4d2-4d8b-9148-e3be6c30e623}">
          <xlrd:rvb i="2181"/>
        </ext>
      </extLst>
    </bk>
    <bk>
      <extLst>
        <ext uri="{3e2802c4-a4d2-4d8b-9148-e3be6c30e623}">
          <xlrd:rvb i="2187"/>
        </ext>
      </extLst>
    </bk>
    <bk>
      <extLst>
        <ext uri="{3e2802c4-a4d2-4d8b-9148-e3be6c30e623}">
          <xlrd:rvb i="2190"/>
        </ext>
      </extLst>
    </bk>
    <bk>
      <extLst>
        <ext uri="{3e2802c4-a4d2-4d8b-9148-e3be6c30e623}">
          <xlrd:rvb i="2196"/>
        </ext>
      </extLst>
    </bk>
    <bk>
      <extLst>
        <ext uri="{3e2802c4-a4d2-4d8b-9148-e3be6c30e623}">
          <xlrd:rvb i="2202"/>
        </ext>
      </extLst>
    </bk>
    <bk>
      <extLst>
        <ext uri="{3e2802c4-a4d2-4d8b-9148-e3be6c30e623}">
          <xlrd:rvb i="2208"/>
        </ext>
      </extLst>
    </bk>
    <bk>
      <extLst>
        <ext uri="{3e2802c4-a4d2-4d8b-9148-e3be6c30e623}">
          <xlrd:rvb i="2214"/>
        </ext>
      </extLst>
    </bk>
    <bk>
      <extLst>
        <ext uri="{3e2802c4-a4d2-4d8b-9148-e3be6c30e623}">
          <xlrd:rvb i="2220"/>
        </ext>
      </extLst>
    </bk>
    <bk>
      <extLst>
        <ext uri="{3e2802c4-a4d2-4d8b-9148-e3be6c30e623}">
          <xlrd:rvb i="2223"/>
        </ext>
      </extLst>
    </bk>
    <bk>
      <extLst>
        <ext uri="{3e2802c4-a4d2-4d8b-9148-e3be6c30e623}">
          <xlrd:rvb i="2226"/>
        </ext>
      </extLst>
    </bk>
    <bk>
      <extLst>
        <ext uri="{3e2802c4-a4d2-4d8b-9148-e3be6c30e623}">
          <xlrd:rvb i="2229"/>
        </ext>
      </extLst>
    </bk>
    <bk>
      <extLst>
        <ext uri="{3e2802c4-a4d2-4d8b-9148-e3be6c30e623}">
          <xlrd:rvb i="2232"/>
        </ext>
      </extLst>
    </bk>
    <bk>
      <extLst>
        <ext uri="{3e2802c4-a4d2-4d8b-9148-e3be6c30e623}">
          <xlrd:rvb i="2238"/>
        </ext>
      </extLst>
    </bk>
    <bk>
      <extLst>
        <ext uri="{3e2802c4-a4d2-4d8b-9148-e3be6c30e623}">
          <xlrd:rvb i="2244"/>
        </ext>
      </extLst>
    </bk>
    <bk>
      <extLst>
        <ext uri="{3e2802c4-a4d2-4d8b-9148-e3be6c30e623}">
          <xlrd:rvb i="2250"/>
        </ext>
      </extLst>
    </bk>
    <bk>
      <extLst>
        <ext uri="{3e2802c4-a4d2-4d8b-9148-e3be6c30e623}">
          <xlrd:rvb i="2256"/>
        </ext>
      </extLst>
    </bk>
    <bk>
      <extLst>
        <ext uri="{3e2802c4-a4d2-4d8b-9148-e3be6c30e623}">
          <xlrd:rvb i="2259"/>
        </ext>
      </extLst>
    </bk>
    <bk>
      <extLst>
        <ext uri="{3e2802c4-a4d2-4d8b-9148-e3be6c30e623}">
          <xlrd:rvb i="2262"/>
        </ext>
      </extLst>
    </bk>
    <bk>
      <extLst>
        <ext uri="{3e2802c4-a4d2-4d8b-9148-e3be6c30e623}">
          <xlrd:rvb i="2265"/>
        </ext>
      </extLst>
    </bk>
    <bk>
      <extLst>
        <ext uri="{3e2802c4-a4d2-4d8b-9148-e3be6c30e623}">
          <xlrd:rvb i="2268"/>
        </ext>
      </extLst>
    </bk>
    <bk>
      <extLst>
        <ext uri="{3e2802c4-a4d2-4d8b-9148-e3be6c30e623}">
          <xlrd:rvb i="2274"/>
        </ext>
      </extLst>
    </bk>
    <bk>
      <extLst>
        <ext uri="{3e2802c4-a4d2-4d8b-9148-e3be6c30e623}">
          <xlrd:rvb i="2277"/>
        </ext>
      </extLst>
    </bk>
    <bk>
      <extLst>
        <ext uri="{3e2802c4-a4d2-4d8b-9148-e3be6c30e623}">
          <xlrd:rvb i="2283"/>
        </ext>
      </extLst>
    </bk>
    <bk>
      <extLst>
        <ext uri="{3e2802c4-a4d2-4d8b-9148-e3be6c30e623}">
          <xlrd:rvb i="2286"/>
        </ext>
      </extLst>
    </bk>
    <bk>
      <extLst>
        <ext uri="{3e2802c4-a4d2-4d8b-9148-e3be6c30e623}">
          <xlrd:rvb i="2292"/>
        </ext>
      </extLst>
    </bk>
    <bk>
      <extLst>
        <ext uri="{3e2802c4-a4d2-4d8b-9148-e3be6c30e623}">
          <xlrd:rvb i="2298"/>
        </ext>
      </extLst>
    </bk>
    <bk>
      <extLst>
        <ext uri="{3e2802c4-a4d2-4d8b-9148-e3be6c30e623}">
          <xlrd:rvb i="2304"/>
        </ext>
      </extLst>
    </bk>
    <bk>
      <extLst>
        <ext uri="{3e2802c4-a4d2-4d8b-9148-e3be6c30e623}">
          <xlrd:rvb i="2310"/>
        </ext>
      </extLst>
    </bk>
    <bk>
      <extLst>
        <ext uri="{3e2802c4-a4d2-4d8b-9148-e3be6c30e623}">
          <xlrd:rvb i="2316"/>
        </ext>
      </extLst>
    </bk>
    <bk>
      <extLst>
        <ext uri="{3e2802c4-a4d2-4d8b-9148-e3be6c30e623}">
          <xlrd:rvb i="2319"/>
        </ext>
      </extLst>
    </bk>
    <bk>
      <extLst>
        <ext uri="{3e2802c4-a4d2-4d8b-9148-e3be6c30e623}">
          <xlrd:rvb i="2325"/>
        </ext>
      </extLst>
    </bk>
    <bk>
      <extLst>
        <ext uri="{3e2802c4-a4d2-4d8b-9148-e3be6c30e623}">
          <xlrd:rvb i="2328"/>
        </ext>
      </extLst>
    </bk>
    <bk>
      <extLst>
        <ext uri="{3e2802c4-a4d2-4d8b-9148-e3be6c30e623}">
          <xlrd:rvb i="2331"/>
        </ext>
      </extLst>
    </bk>
    <bk>
      <extLst>
        <ext uri="{3e2802c4-a4d2-4d8b-9148-e3be6c30e623}">
          <xlrd:rvb i="2337"/>
        </ext>
      </extLst>
    </bk>
    <bk>
      <extLst>
        <ext uri="{3e2802c4-a4d2-4d8b-9148-e3be6c30e623}">
          <xlrd:rvb i="2343"/>
        </ext>
      </extLst>
    </bk>
    <bk>
      <extLst>
        <ext uri="{3e2802c4-a4d2-4d8b-9148-e3be6c30e623}">
          <xlrd:rvb i="2349"/>
        </ext>
      </extLst>
    </bk>
    <bk>
      <extLst>
        <ext uri="{3e2802c4-a4d2-4d8b-9148-e3be6c30e623}">
          <xlrd:rvb i="2352"/>
        </ext>
      </extLst>
    </bk>
    <bk>
      <extLst>
        <ext uri="{3e2802c4-a4d2-4d8b-9148-e3be6c30e623}">
          <xlrd:rvb i="2358"/>
        </ext>
      </extLst>
    </bk>
    <bk>
      <extLst>
        <ext uri="{3e2802c4-a4d2-4d8b-9148-e3be6c30e623}">
          <xlrd:rvb i="2364"/>
        </ext>
      </extLst>
    </bk>
    <bk>
      <extLst>
        <ext uri="{3e2802c4-a4d2-4d8b-9148-e3be6c30e623}">
          <xlrd:rvb i="2370"/>
        </ext>
      </extLst>
    </bk>
    <bk>
      <extLst>
        <ext uri="{3e2802c4-a4d2-4d8b-9148-e3be6c30e623}">
          <xlrd:rvb i="2373"/>
        </ext>
      </extLst>
    </bk>
    <bk>
      <extLst>
        <ext uri="{3e2802c4-a4d2-4d8b-9148-e3be6c30e623}">
          <xlrd:rvb i="2379"/>
        </ext>
      </extLst>
    </bk>
    <bk>
      <extLst>
        <ext uri="{3e2802c4-a4d2-4d8b-9148-e3be6c30e623}">
          <xlrd:rvb i="2382"/>
        </ext>
      </extLst>
    </bk>
    <bk>
      <extLst>
        <ext uri="{3e2802c4-a4d2-4d8b-9148-e3be6c30e623}">
          <xlrd:rvb i="2388"/>
        </ext>
      </extLst>
    </bk>
    <bk>
      <extLst>
        <ext uri="{3e2802c4-a4d2-4d8b-9148-e3be6c30e623}">
          <xlrd:rvb i="2394"/>
        </ext>
      </extLst>
    </bk>
    <bk>
      <extLst>
        <ext uri="{3e2802c4-a4d2-4d8b-9148-e3be6c30e623}">
          <xlrd:rvb i="2400"/>
        </ext>
      </extLst>
    </bk>
    <bk>
      <extLst>
        <ext uri="{3e2802c4-a4d2-4d8b-9148-e3be6c30e623}">
          <xlrd:rvb i="2403"/>
        </ext>
      </extLst>
    </bk>
    <bk>
      <extLst>
        <ext uri="{3e2802c4-a4d2-4d8b-9148-e3be6c30e623}">
          <xlrd:rvb i="2409"/>
        </ext>
      </extLst>
    </bk>
    <bk>
      <extLst>
        <ext uri="{3e2802c4-a4d2-4d8b-9148-e3be6c30e623}">
          <xlrd:rvb i="2415"/>
        </ext>
      </extLst>
    </bk>
    <bk>
      <extLst>
        <ext uri="{3e2802c4-a4d2-4d8b-9148-e3be6c30e623}">
          <xlrd:rvb i="2418"/>
        </ext>
      </extLst>
    </bk>
    <bk>
      <extLst>
        <ext uri="{3e2802c4-a4d2-4d8b-9148-e3be6c30e623}">
          <xlrd:rvb i="2424"/>
        </ext>
      </extLst>
    </bk>
    <bk>
      <extLst>
        <ext uri="{3e2802c4-a4d2-4d8b-9148-e3be6c30e623}">
          <xlrd:rvb i="2427"/>
        </ext>
      </extLst>
    </bk>
    <bk>
      <extLst>
        <ext uri="{3e2802c4-a4d2-4d8b-9148-e3be6c30e623}">
          <xlrd:rvb i="2431"/>
        </ext>
      </extLst>
    </bk>
    <bk>
      <extLst>
        <ext uri="{3e2802c4-a4d2-4d8b-9148-e3be6c30e623}">
          <xlrd:rvb i="2437"/>
        </ext>
      </extLst>
    </bk>
    <bk>
      <extLst>
        <ext uri="{3e2802c4-a4d2-4d8b-9148-e3be6c30e623}">
          <xlrd:rvb i="2443"/>
        </ext>
      </extLst>
    </bk>
    <bk>
      <extLst>
        <ext uri="{3e2802c4-a4d2-4d8b-9148-e3be6c30e623}">
          <xlrd:rvb i="2446"/>
        </ext>
      </extLst>
    </bk>
    <bk>
      <extLst>
        <ext uri="{3e2802c4-a4d2-4d8b-9148-e3be6c30e623}">
          <xlrd:rvb i="2452"/>
        </ext>
      </extLst>
    </bk>
    <bk>
      <extLst>
        <ext uri="{3e2802c4-a4d2-4d8b-9148-e3be6c30e623}">
          <xlrd:rvb i="2458"/>
        </ext>
      </extLst>
    </bk>
    <bk>
      <extLst>
        <ext uri="{3e2802c4-a4d2-4d8b-9148-e3be6c30e623}">
          <xlrd:rvb i="2464"/>
        </ext>
      </extLst>
    </bk>
    <bk>
      <extLst>
        <ext uri="{3e2802c4-a4d2-4d8b-9148-e3be6c30e623}">
          <xlrd:rvb i="2467"/>
        </ext>
      </extLst>
    </bk>
    <bk>
      <extLst>
        <ext uri="{3e2802c4-a4d2-4d8b-9148-e3be6c30e623}">
          <xlrd:rvb i="2470"/>
        </ext>
      </extLst>
    </bk>
    <bk>
      <extLst>
        <ext uri="{3e2802c4-a4d2-4d8b-9148-e3be6c30e623}">
          <xlrd:rvb i="2476"/>
        </ext>
      </extLst>
    </bk>
    <bk>
      <extLst>
        <ext uri="{3e2802c4-a4d2-4d8b-9148-e3be6c30e623}">
          <xlrd:rvb i="2482"/>
        </ext>
      </extLst>
    </bk>
    <bk>
      <extLst>
        <ext uri="{3e2802c4-a4d2-4d8b-9148-e3be6c30e623}">
          <xlrd:rvb i="2485"/>
        </ext>
      </extLst>
    </bk>
    <bk>
      <extLst>
        <ext uri="{3e2802c4-a4d2-4d8b-9148-e3be6c30e623}">
          <xlrd:rvb i="2491"/>
        </ext>
      </extLst>
    </bk>
    <bk>
      <extLst>
        <ext uri="{3e2802c4-a4d2-4d8b-9148-e3be6c30e623}">
          <xlrd:rvb i="2497"/>
        </ext>
      </extLst>
    </bk>
    <bk>
      <extLst>
        <ext uri="{3e2802c4-a4d2-4d8b-9148-e3be6c30e623}">
          <xlrd:rvb i="2503"/>
        </ext>
      </extLst>
    </bk>
    <bk>
      <extLst>
        <ext uri="{3e2802c4-a4d2-4d8b-9148-e3be6c30e623}">
          <xlrd:rvb i="2506"/>
        </ext>
      </extLst>
    </bk>
    <bk>
      <extLst>
        <ext uri="{3e2802c4-a4d2-4d8b-9148-e3be6c30e623}">
          <xlrd:rvb i="2509"/>
        </ext>
      </extLst>
    </bk>
    <bk>
      <extLst>
        <ext uri="{3e2802c4-a4d2-4d8b-9148-e3be6c30e623}">
          <xlrd:rvb i="2512"/>
        </ext>
      </extLst>
    </bk>
    <bk>
      <extLst>
        <ext uri="{3e2802c4-a4d2-4d8b-9148-e3be6c30e623}">
          <xlrd:rvb i="2518"/>
        </ext>
      </extLst>
    </bk>
    <bk>
      <extLst>
        <ext uri="{3e2802c4-a4d2-4d8b-9148-e3be6c30e623}">
          <xlrd:rvb i="2521"/>
        </ext>
      </extLst>
    </bk>
    <bk>
      <extLst>
        <ext uri="{3e2802c4-a4d2-4d8b-9148-e3be6c30e623}">
          <xlrd:rvb i="2527"/>
        </ext>
      </extLst>
    </bk>
    <bk>
      <extLst>
        <ext uri="{3e2802c4-a4d2-4d8b-9148-e3be6c30e623}">
          <xlrd:rvb i="2533"/>
        </ext>
      </extLst>
    </bk>
    <bk>
      <extLst>
        <ext uri="{3e2802c4-a4d2-4d8b-9148-e3be6c30e623}">
          <xlrd:rvb i="2539"/>
        </ext>
      </extLst>
    </bk>
    <bk>
      <extLst>
        <ext uri="{3e2802c4-a4d2-4d8b-9148-e3be6c30e623}">
          <xlrd:rvb i="2545"/>
        </ext>
      </extLst>
    </bk>
    <bk>
      <extLst>
        <ext uri="{3e2802c4-a4d2-4d8b-9148-e3be6c30e623}">
          <xlrd:rvb i="2551"/>
        </ext>
      </extLst>
    </bk>
    <bk>
      <extLst>
        <ext uri="{3e2802c4-a4d2-4d8b-9148-e3be6c30e623}">
          <xlrd:rvb i="2554"/>
        </ext>
      </extLst>
    </bk>
    <bk>
      <extLst>
        <ext uri="{3e2802c4-a4d2-4d8b-9148-e3be6c30e623}">
          <xlrd:rvb i="2560"/>
        </ext>
      </extLst>
    </bk>
    <bk>
      <extLst>
        <ext uri="{3e2802c4-a4d2-4d8b-9148-e3be6c30e623}">
          <xlrd:rvb i="2566"/>
        </ext>
      </extLst>
    </bk>
    <bk>
      <extLst>
        <ext uri="{3e2802c4-a4d2-4d8b-9148-e3be6c30e623}">
          <xlrd:rvb i="2572"/>
        </ext>
      </extLst>
    </bk>
    <bk>
      <extLst>
        <ext uri="{3e2802c4-a4d2-4d8b-9148-e3be6c30e623}">
          <xlrd:rvb i="2575"/>
        </ext>
      </extLst>
    </bk>
    <bk>
      <extLst>
        <ext uri="{3e2802c4-a4d2-4d8b-9148-e3be6c30e623}">
          <xlrd:rvb i="2581"/>
        </ext>
      </extLst>
    </bk>
    <bk>
      <extLst>
        <ext uri="{3e2802c4-a4d2-4d8b-9148-e3be6c30e623}">
          <xlrd:rvb i="2587"/>
        </ext>
      </extLst>
    </bk>
    <bk>
      <extLst>
        <ext uri="{3e2802c4-a4d2-4d8b-9148-e3be6c30e623}">
          <xlrd:rvb i="2593"/>
        </ext>
      </extLst>
    </bk>
    <bk>
      <extLst>
        <ext uri="{3e2802c4-a4d2-4d8b-9148-e3be6c30e623}">
          <xlrd:rvb i="2599"/>
        </ext>
      </extLst>
    </bk>
    <bk>
      <extLst>
        <ext uri="{3e2802c4-a4d2-4d8b-9148-e3be6c30e623}">
          <xlrd:rvb i="2605"/>
        </ext>
      </extLst>
    </bk>
    <bk>
      <extLst>
        <ext uri="{3e2802c4-a4d2-4d8b-9148-e3be6c30e623}">
          <xlrd:rvb i="2611"/>
        </ext>
      </extLst>
    </bk>
    <bk>
      <extLst>
        <ext uri="{3e2802c4-a4d2-4d8b-9148-e3be6c30e623}">
          <xlrd:rvb i="2614"/>
        </ext>
      </extLst>
    </bk>
    <bk>
      <extLst>
        <ext uri="{3e2802c4-a4d2-4d8b-9148-e3be6c30e623}">
          <xlrd:rvb i="2617"/>
        </ext>
      </extLst>
    </bk>
    <bk>
      <extLst>
        <ext uri="{3e2802c4-a4d2-4d8b-9148-e3be6c30e623}">
          <xlrd:rvb i="2618"/>
        </ext>
      </extLst>
    </bk>
    <bk>
      <extLst>
        <ext uri="{3e2802c4-a4d2-4d8b-9148-e3be6c30e623}">
          <xlrd:rvb i="2619"/>
        </ext>
      </extLst>
    </bk>
  </futureMetadata>
  <cellMetadata count="1">
    <bk>
      <rc t="1" v="0"/>
    </bk>
  </cellMetadata>
  <valueMetadata count="5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valueMetadata>
</metadata>
</file>

<file path=xl/sharedStrings.xml><?xml version="1.0" encoding="utf-8"?>
<sst xmlns="http://schemas.openxmlformats.org/spreadsheetml/2006/main" count="36" uniqueCount="28">
  <si>
    <t>Price</t>
  </si>
  <si>
    <t>Beta</t>
  </si>
  <si>
    <t>P/E</t>
  </si>
  <si>
    <t>industry</t>
  </si>
  <si>
    <t>Company</t>
  </si>
  <si>
    <t>% Change</t>
  </si>
  <si>
    <t>Volume</t>
  </si>
  <si>
    <t>Avg. Volume</t>
  </si>
  <si>
    <t>Ticker</t>
  </si>
  <si>
    <t>52 Week high</t>
  </si>
  <si>
    <t>52 week low</t>
  </si>
  <si>
    <t>% Change off High</t>
  </si>
  <si>
    <t>% Change off Low</t>
  </si>
  <si>
    <t>52 Week low</t>
  </si>
  <si>
    <t>Avg. Volume Multiple</t>
  </si>
  <si>
    <t>Shares outstanding</t>
  </si>
  <si>
    <t>Market cap</t>
  </si>
  <si>
    <t>EV</t>
  </si>
  <si>
    <t>EBITDA</t>
  </si>
  <si>
    <t>Change (%)</t>
  </si>
  <si>
    <t>Volume average</t>
  </si>
  <si>
    <t>52 week high</t>
  </si>
  <si>
    <t>Column1</t>
  </si>
  <si>
    <t>% Change from High</t>
  </si>
  <si>
    <t>% Change From Low</t>
  </si>
  <si>
    <t>Avg Volume Multiple</t>
  </si>
  <si>
    <t>Change % (Extended hours)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</si>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</sst>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860]\ * #,##0_-;\-[$¤-860]\ * #,##0_-;_-[$¤-860]\ * &quot;-&quot;_-;_-@_-"/>
    <numFmt numFmtId="165" formatCode="_([$¥-804]* #,##0_);_([$¥-804]* \(#,##0\);_([$¥-804]* &quot;-&quot;_);_(@_)"/>
    <numFmt numFmtId="166" formatCode="_([$$-409]* #,##0_);_([$$-409]* \(#,##0\);_([$$-409]* &quot;-&quot;_);_(@_)"/>
    <numFmt numFmtId="167" formatCode="_([$$-409]* #,##0.00_);_([$$-409]* \(#,##0.00\);_([$$-409]* &quot;-&quot;??_);_(@_)"/>
    <numFmt numFmtId="168" formatCode="0.0\x"/>
  </numFmts>
  <fonts count="6" x14ac:knownFonts="1">
    <font>
      <sz val="12"/>
      <color theme="1"/>
      <name val="Calibri"/>
      <family val="2"/>
      <scheme val="minor"/>
    </font>
    <font>
      <sz val="12"/>
      <color theme="1"/>
      <name val="Calibri"/>
      <family val="2"/>
      <scheme val="minor"/>
    </font>
    <font>
      <sz val="8"/>
      <name val="Calibri"/>
      <family val="2"/>
      <scheme val="minor"/>
    </font>
    <font>
      <sz val="9"/>
      <color theme="1"/>
      <name val="Calibri"/>
      <family val="2"/>
      <scheme val="minor"/>
    </font>
    <font>
      <b/>
      <sz val="12"/>
      <color theme="0"/>
      <name val="Calibri"/>
      <family val="2"/>
      <scheme val="minor"/>
    </font>
    <font>
      <b/>
      <sz val="9"/>
      <color theme="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bgColor indexed="64"/>
      </patternFill>
    </fill>
  </fills>
  <borders count="2">
    <border>
      <left/>
      <right/>
      <top/>
      <bottom/>
      <diagonal/>
    </border>
    <border>
      <left/>
      <right/>
      <top/>
      <bottom style="thin">
        <color theme="6"/>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0" fillId="0" borderId="0" xfId="0" applyAlignment="1">
      <alignment wrapText="1"/>
    </xf>
    <xf numFmtId="9" fontId="0" fillId="0" borderId="0" xfId="2" applyFont="1" applyAlignment="1">
      <alignment wrapText="1"/>
    </xf>
    <xf numFmtId="0" fontId="0" fillId="0" borderId="0" xfId="0" applyAlignment="1">
      <alignment horizontal="center" wrapText="1"/>
    </xf>
    <xf numFmtId="167" fontId="0" fillId="0" borderId="0" xfId="0" applyNumberFormat="1" applyAlignment="1">
      <alignment horizontal="center" wrapText="1"/>
    </xf>
    <xf numFmtId="10" fontId="0" fillId="0" borderId="0" xfId="0" applyNumberFormat="1" applyAlignment="1">
      <alignment horizontal="center" wrapText="1"/>
    </xf>
    <xf numFmtId="166" fontId="0" fillId="0" borderId="0" xfId="0" applyNumberFormat="1" applyAlignment="1">
      <alignment horizontal="center" wrapText="1"/>
    </xf>
    <xf numFmtId="168" fontId="0" fillId="0" borderId="0" xfId="0" applyNumberFormat="1" applyAlignment="1">
      <alignment horizontal="center" wrapText="1"/>
    </xf>
    <xf numFmtId="4" fontId="0" fillId="0" borderId="0" xfId="0" applyNumberFormat="1" applyAlignment="1">
      <alignment horizontal="center" wrapText="1"/>
    </xf>
    <xf numFmtId="3" fontId="0" fillId="0" borderId="0" xfId="0" applyNumberFormat="1" applyAlignment="1">
      <alignment horizontal="center" wrapText="1"/>
    </xf>
    <xf numFmtId="9" fontId="0" fillId="0" borderId="0" xfId="2" applyFont="1" applyAlignment="1">
      <alignment horizontal="center" wrapText="1"/>
    </xf>
    <xf numFmtId="43" fontId="0" fillId="0" borderId="0" xfId="1" applyFont="1" applyAlignment="1">
      <alignment horizontal="center" wrapText="1"/>
    </xf>
    <xf numFmtId="168" fontId="0" fillId="0" borderId="0" xfId="1" applyNumberFormat="1" applyFont="1" applyAlignment="1">
      <alignment horizontal="center" wrapText="1"/>
    </xf>
    <xf numFmtId="43" fontId="0" fillId="0" borderId="0" xfId="1" applyFont="1" applyAlignment="1">
      <alignment wrapText="1"/>
    </xf>
    <xf numFmtId="165" fontId="0" fillId="0" borderId="0" xfId="0" applyNumberFormat="1" applyAlignment="1">
      <alignment horizontal="center" wrapText="1"/>
    </xf>
    <xf numFmtId="164" fontId="0" fillId="0" borderId="0" xfId="0" applyNumberFormat="1" applyAlignment="1">
      <alignment horizontal="center" wrapText="1"/>
    </xf>
    <xf numFmtId="9" fontId="0" fillId="0" borderId="0" xfId="2" applyFont="1" applyFill="1" applyAlignment="1">
      <alignment horizontal="center" wrapText="1"/>
    </xf>
    <xf numFmtId="9" fontId="0" fillId="2" borderId="0" xfId="2" applyFont="1" applyFill="1" applyAlignment="1">
      <alignment wrapText="1"/>
    </xf>
    <xf numFmtId="0" fontId="3" fillId="0" borderId="0" xfId="0" applyFont="1" applyAlignment="1">
      <alignment horizontal="center" wrapText="1"/>
    </xf>
    <xf numFmtId="0" fontId="3" fillId="0" borderId="0" xfId="0" applyFont="1"/>
    <xf numFmtId="9" fontId="0" fillId="0" borderId="0" xfId="2" applyFont="1"/>
    <xf numFmtId="168" fontId="0" fillId="0" borderId="0" xfId="1" applyNumberFormat="1" applyFont="1"/>
    <xf numFmtId="10" fontId="0" fillId="0" borderId="0" xfId="2" applyNumberFormat="1" applyFont="1" applyAlignment="1">
      <alignment horizontal="center" wrapText="1"/>
    </xf>
    <xf numFmtId="0" fontId="4" fillId="3" borderId="1" xfId="0" applyFont="1" applyFill="1" applyBorder="1" applyAlignment="1">
      <alignment wrapText="1"/>
    </xf>
    <xf numFmtId="0" fontId="5" fillId="3" borderId="1" xfId="0" applyFont="1" applyFill="1" applyBorder="1" applyAlignment="1">
      <alignment wrapText="1"/>
    </xf>
    <xf numFmtId="10" fontId="4" fillId="3" borderId="1" xfId="2" applyNumberFormat="1" applyFont="1" applyFill="1" applyBorder="1" applyAlignment="1">
      <alignment wrapText="1"/>
    </xf>
    <xf numFmtId="168" fontId="4" fillId="3" borderId="1" xfId="1" applyNumberFormat="1" applyFont="1" applyFill="1" applyBorder="1" applyAlignment="1">
      <alignment wrapText="1"/>
    </xf>
    <xf numFmtId="9" fontId="4" fillId="3" borderId="1" xfId="2" applyFont="1" applyFill="1" applyBorder="1" applyAlignment="1">
      <alignment wrapText="1"/>
    </xf>
  </cellXfs>
  <cellStyles count="3">
    <cellStyle name="Comma" xfId="1" builtinId="3"/>
    <cellStyle name="Normal" xfId="0" builtinId="0"/>
    <cellStyle name="Percent" xfId="2" builtinId="5"/>
  </cellStyles>
  <dxfs count="39">
    <dxf>
      <alignment horizontal="center" vertical="bottom" textRotation="0" wrapText="1" indent="0" justifyLastLine="0" shrinkToFit="0" readingOrder="0"/>
    </dxf>
    <dxf>
      <alignment horizontal="center" vertical="bottom" textRotation="0" wrapText="1" indent="0" justifyLastLine="0" shrinkToFit="0" readingOrder="0"/>
    </dxf>
    <dxf>
      <numFmt numFmtId="3" formatCode="#,##0"/>
      <alignment horizontal="center"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6" formatCode="_([$$-409]* #,##0_);_([$$-409]* \(#,##0\);_([$$-409]* &quot;-&quot;_);_(@_)"/>
      <alignment horizontal="center"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8" formatCode="0.0\x"/>
      <alignment horizontal="center" vertical="bottom" textRotation="0" wrapText="1" indent="0" justifyLastLine="0" shrinkToFit="0" readingOrder="0"/>
    </dxf>
    <dxf>
      <numFmt numFmtId="13" formatCode="0%"/>
      <alignment horizontal="center" vertical="bottom" textRotation="0" wrapText="1" indent="0" justifyLastLine="0" shrinkToFit="0" readingOrder="0"/>
    </dxf>
    <dxf>
      <numFmt numFmtId="167" formatCode="_([$$-409]* #,##0.00_);_([$$-409]* \(#,##0.00\);_([$$-409]* &quot;-&quot;??_);_(@_)"/>
      <alignment horizontal="center" vertical="bottom" textRotation="0" wrapText="1" indent="0" justifyLastLine="0" shrinkToFit="0" readingOrder="0"/>
    </dxf>
    <dxf>
      <numFmt numFmtId="166" formatCode="_([$$-409]* #,##0_);_([$$-409]* \(#,##0\);_([$$-409]* &quot;-&quot;_);_(@_)"/>
      <alignment horizontal="center"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numFmt numFmtId="168" formatCode="0.0\x"/>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numFmt numFmtId="4" formatCode="#,##0.00"/>
      <alignment horizontal="center" vertical="bottom" textRotation="0" wrapText="1" indent="0" justifyLastLine="0" shrinkToFit="0" readingOrder="0"/>
    </dxf>
    <dxf>
      <numFmt numFmtId="14" formatCode="0.00%"/>
      <alignment horizontal="center" vertical="bottom" textRotation="0" wrapText="1" indent="0" justifyLastLine="0" shrinkToFit="0" readingOrder="0"/>
    </dxf>
    <dxf>
      <numFmt numFmtId="167" formatCode="_([$$-409]* #,##0.00_);_([$$-409]* \(#,##0.00\);_([$$-409]* &quot;-&quot;??_);_(@_)"/>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vertical="bottom" textRotation="0" wrapText="1" indent="0" justifyLastLine="0" shrinkToFit="0" readingOrder="0"/>
    </dxf>
    <dxf>
      <alignment horizontal="center" vertical="bottom" textRotation="0" wrapText="1" indent="0" justifyLastLine="0" shrinkToFit="0" readingOrder="0"/>
    </dxf>
    <dxf>
      <numFmt numFmtId="167" formatCode="_([$$-409]* #,##0.00_);_([$$-409]* \(#,##0.00\);_([$$-409]* &quot;-&quot;??_);_(@_)"/>
      <alignment horizontal="center" vertical="bottom" textRotation="0" wrapText="1" indent="0" justifyLastLine="0" shrinkToFit="0" readingOrder="0"/>
    </dxf>
    <dxf>
      <numFmt numFmtId="167" formatCode="_([$$-409]* #,##0.00_);_([$$-409]* \(#,##0.00\);_([$$-409]* &quot;-&quot;??_);_(@_)"/>
      <alignment horizontal="center" vertical="bottom" textRotation="0" wrapText="1" indent="0" justifyLastLine="0" shrinkToFit="0" readingOrder="0"/>
    </dxf>
    <dxf>
      <alignment horizontal="center" vertical="bottom" textRotation="0" wrapText="1" indent="0" justifyLastLine="0" shrinkToFit="0" readingOrder="0"/>
    </dxf>
    <dxf>
      <numFmt numFmtId="168" formatCode="0.0\x"/>
      <alignment horizontal="center" vertical="bottom" textRotation="0" wrapText="1" indent="0" justifyLastLine="0" shrinkToFit="0" readingOrder="0"/>
    </dxf>
    <dxf>
      <numFmt numFmtId="3" formatCode="#,##0"/>
      <alignment horizontal="center" vertical="bottom" textRotation="0" wrapText="1" indent="0" justifyLastLine="0" shrinkToFit="0" readingOrder="0"/>
    </dxf>
    <dxf>
      <numFmt numFmtId="3" formatCode="#,##0"/>
      <alignment horizontal="center" vertical="bottom" textRotation="0" wrapText="1" indent="0" justifyLastLine="0" shrinkToFit="0" readingOrder="0"/>
    </dxf>
    <dxf>
      <numFmt numFmtId="166" formatCode="_([$$-409]* #,##0_);_([$$-409]* \(#,##0\);_([$$-409]* &quot;-&quot;_);_(@_)"/>
      <alignment horizontal="center" vertical="bottom" textRotation="0" wrapText="1" indent="0" justifyLastLine="0" shrinkToFit="0" readingOrder="0"/>
    </dxf>
    <dxf>
      <numFmt numFmtId="4" formatCode="#,##0.00"/>
      <alignment horizontal="center" vertical="bottom" textRotation="0" wrapText="1" indent="0" justifyLastLine="0" shrinkToFit="0" readingOrder="0"/>
    </dxf>
    <dxf>
      <numFmt numFmtId="14" formatCode="0.00%"/>
      <alignment horizontal="center" vertical="bottom" textRotation="0" wrapText="1" indent="0" justifyLastLine="0" shrinkToFit="0" readingOrder="0"/>
    </dxf>
    <dxf>
      <numFmt numFmtId="14" formatCode="0.00%"/>
      <alignment horizontal="center" vertical="bottom" textRotation="0" wrapText="1" indent="0" justifyLastLine="0" shrinkToFit="0" readingOrder="0"/>
    </dxf>
    <dxf>
      <numFmt numFmtId="4" formatCode="#,##0.00"/>
      <alignment horizontal="center" vertical="bottom" textRotation="0" wrapText="1" indent="0" justifyLastLine="0" shrinkToFit="0" readingOrder="0"/>
    </dxf>
    <dxf>
      <numFmt numFmtId="167" formatCode="_([$$-409]* #,##0.00_);_([$$-409]* \(#,##0.00\);_([$$-409]* &quot;-&quot;??_);_(@_)"/>
      <alignment horizontal="center" vertical="bottom"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bottom" textRotation="0" wrapText="1" indent="0" justifyLastLine="0" shrinkToFit="0" readingOrder="0"/>
    </dxf>
    <dxf>
      <alignment horizontal="center" vertical="bottom" textRotation="0" wrapText="1" indent="0" justifyLastLine="0" shrinkToFit="0" readingOrder="0"/>
    </dxf>
    <dxf>
      <border outline="0">
        <top style="thin">
          <color theme="6"/>
        </top>
      </border>
    </dxf>
    <dxf>
      <alignment horizontal="center" vertical="bottom" textRotation="0" wrapText="1" indent="0" justifyLastLine="0" shrinkToFit="0" readingOrder="0"/>
    </dxf>
    <dxf>
      <border outline="0">
        <bottom style="thin">
          <color theme="6"/>
        </bottom>
      </border>
    </dxf>
    <dxf>
      <font>
        <b/>
        <i val="0"/>
        <strike val="0"/>
        <condense val="0"/>
        <extend val="0"/>
        <outline val="0"/>
        <shadow val="0"/>
        <u val="none"/>
        <vertAlign val="baseline"/>
        <sz val="12"/>
        <color theme="0"/>
        <name val="Calibri"/>
        <family val="2"/>
        <scheme val="minor"/>
      </font>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9437FF"/>
      <color rgb="FFC28AFF"/>
      <color rgb="FF946F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richvalue.xml><?xml version="1.0" encoding="utf-8"?>
<rvData xmlns="http://schemas.microsoft.com/office/spreadsheetml/2017/richdata" count="2620">
  <rv s="0">
    <v>https://www.bing.com/financeapi/forcetrigger?t=a1y6yc&amp;q=XNAS%3aMXIM&amp;form=skydnc</v>
    <v>Learn more on Bing</v>
  </rv>
  <rv s="1">
    <v>en-US</v>
    <v>a1y6yc</v>
    <v>268435456</v>
    <v>1</v>
    <v>Powered by Refinitiv</v>
    <v>0</v>
    <v>MAXIM INTEGRATED PRODUCTS, INC. (XNAS:MXIM)</v>
    <v>2</v>
    <v>3</v>
    <v>Finance</v>
    <v>4</v>
    <v>98.44</v>
    <v>41.93</v>
    <v>1.2522</v>
    <v>3.08</v>
    <v>-1.1350000000000001E-4</v>
    <v>3.6222999999999998E-2</v>
    <v>-0.01</v>
    <v>USD</v>
    <v>Maxim Integrated Products, Inc. is engaged in designing, developing, manufacturing and marketing a range of linear and mixed-signal integrated circuits, referred to as analog circuits. The Company also provides a range of high-frequency process technologies and capabilities for use in custom designs. The Company caters to automotive, communications and data center, computing, consumer and industrial markets. It offers a range of products, such as switching regulators, battery management, isolated power, charge pumps, linear regulators, light emitting diode (LED) drivers, motor driver integrated circuits (ICs), monitors and sequencers, transceivers, controllers and expanders, level translators, signal line protection ICs, broadband switches, powerline communications, real-time clocks, embedded security, microcontrollers, 1-Wire, iButton, data loggers, clock generation and distribution, memory products, optical, signal integrity, high-speed signaling, and display power and control.</v>
    <v>7115</v>
    <v>Nasdaq Stock Market</v>
    <v>XNAS</v>
    <v>XNAS</v>
    <v>160 RIO ROBLES, SAN JOSE, CA, 95134-1813 US</v>
    <v>89.18</v>
    <v>Semiconductors &amp; Semiconductor Equipment</v>
    <v>Stock</v>
    <v>44264.960058957811</v>
    <v>0</v>
    <v>87.72</v>
    <v>22791530000</v>
    <v>MAXIM INTEGRATED PRODUCTS, INC.</v>
    <v>MAXIM INTEGRATED PRODUCTS, INC.</v>
    <v>88.08</v>
    <v>31.802800000000001</v>
    <v>85.03</v>
    <v>88.11</v>
    <v>88.1</v>
    <v>268041100</v>
    <v>MXIM</v>
    <v>MAXIM INTEGRATED PRODUCTS, INC. (XNAS:MXIM)</v>
    <v>5468694</v>
    <v>1853306</v>
    <v>1987</v>
  </rv>
  <rv s="2">
    <v>1</v>
  </rv>
  <rv s="0">
    <v>https://www.bing.com/financeapi/forcetrigger?t=a1ru6h&amp;q=XNYS%3aEIX&amp;form=skydnc</v>
    <v>Learn more on Bing</v>
  </rv>
  <rv s="1">
    <v>en-US</v>
    <v>a1ru6h</v>
    <v>268435456</v>
    <v>1</v>
    <v>Powered by Refinitiv</v>
    <v>0</v>
    <v>EDISON INTERNATIONAL (XNYS:EIX)</v>
    <v>2</v>
    <v>3</v>
    <v>Finance</v>
    <v>4</v>
    <v>66.680000000000007</v>
    <v>43.63</v>
    <v>0.58350000000000002</v>
    <v>7.0000000000000007E-2</v>
    <v>0</v>
    <v>1.2199999999999999E-3</v>
    <v>0</v>
    <v>USD</v>
    <v>Edison International is the holding company of Southern California Edison Company (SCE). As of December 31, 2016, SCE, a public utility, was primarily engaged in the business of supplying and delivering electricity to an approximately 50,000 square mile area of southern California. The Company is also the parent company of Edison Energy Group, Inc. (Edison Energy Group), a holding company for subsidiaries engaged in pursuing competitive business opportunities across energy services and distributed solar to commercial and industrial customers. SCE's projects include West of Devers, Mesa Substation, Alberhill System, Riverside Transmission Reliability, Eldorado-Lugo-Mohave Upgrade, Tehachapi and Coolwater-Lugo. As of December 31, 2016, the West of Devers Project consisted of upgrading and reconfiguring approximately 48 miles of existing 220 kilovolt (kV) transmission lines between the Devers, El Casco, Vista and San Bernardino substations.</v>
    <v>13351</v>
    <v>New York Stock Exchange</v>
    <v>XNYS</v>
    <v>XNYS</v>
    <v>PO Box 800, 2244 Walnut Grove Ave, ROSEMEAD, CA, 91770-0800 US</v>
    <v>57.81</v>
    <v>Electrical Utilities &amp; IPPs</v>
    <v>Stock</v>
    <v>44265.000000034372</v>
    <v>3</v>
    <v>56.84</v>
    <v>21767070000</v>
    <v>EDISON INTERNATIONAL</v>
    <v>EDISON INTERNATIONAL</v>
    <v>57.41</v>
    <v>29.120200000000001</v>
    <v>57.39</v>
    <v>57.46</v>
    <v>57.46</v>
    <v>379283300</v>
    <v>EIX</v>
    <v>EDISON INTERNATIONAL (XNYS:EIX)</v>
    <v>6318971</v>
    <v>2320379</v>
    <v>1987</v>
  </rv>
  <rv s="2">
    <v>4</v>
  </rv>
  <rv s="0">
    <v>http://en.wikipedia.org/wiki/Public_domain</v>
    <v>Public domain</v>
  </rv>
  <rv s="0">
    <v>http://en.wikipedia.org/wiki/Discovery,_Inc.</v>
    <v>Wikipedia</v>
  </rv>
  <rv s="3">
    <v>6</v>
    <v>7</v>
  </rv>
  <rv s="4">
    <v>9</v>
    <v>https://www.bing.com/th?id=AMMS_02ce2e15d061ddd6e2c5ade95edc2783&amp;qlt=95</v>
    <v>8</v>
    <v>0</v>
    <v>https://www.bing.com/images/search?form=xlimg&amp;q=discovery+communications</v>
    <v>Image of DISCOVERY, INC.</v>
  </rv>
  <rv s="0">
    <v>https://www.bing.com/financeapi/forcetrigger?t=a1r38m&amp;q=XNAS%3aDISCK&amp;form=skydnc</v>
    <v>Learn more on Bing</v>
  </rv>
  <rv s="5">
    <v>en-US</v>
    <v>a1r38m</v>
    <v>268435456</v>
    <v>1</v>
    <v>Powered by Refinitiv</v>
    <v>5</v>
    <v>DISCOVERY, INC. (XNAS:DISCK)</v>
    <v>7</v>
    <v>8</v>
    <v>Finance</v>
    <v>4</v>
    <v>55.23</v>
    <v>15.43</v>
    <v>1.4983</v>
    <v>-2.0299999999999998</v>
    <v>0</v>
    <v>-3.6908999999999997E-2</v>
    <v>0</v>
    <v>USD</v>
    <v>Discovery, Inc., formerly Discovery Communications, Inc., is a global media company. The Company provides content across multiple distribution platforms, including pay-television (pay-TV), free-to-air (FTA) and broadcast television, Websites, digital distribution arrangements and content licensing agreements. Its segments include U.S. Networks, which consists principally of domestic television networks and digital content services; International Networks, consisting primarily of international television networks and digital content services, and Education and Other, which consists principally of curriculum-based product and service offerings, and production studios. The Company's portfolio of networks includes television brands, such as Discovery Channel, Animal Planet, ID, Velocity and Eurosport. It is also engaged in extending content distribution across various platforms, including brand-aligned Websites, Web-native networks and online streaming.</v>
    <v>9800</v>
    <v>Nasdaq Stock Market</v>
    <v>XNAS</v>
    <v>XNAS</v>
    <v>8403 COLESVILLE ROAD, SILVER SPRING, MD, 20910 US</v>
    <v>54.97</v>
    <v>9</v>
    <v>Media &amp; Publishing</v>
    <v>Stock</v>
    <v>44265.026936921095</v>
    <v>10</v>
    <v>51.35</v>
    <v>28883570000</v>
    <v>DISCOVERY, INC.</v>
    <v>DISCOVERY, INC.</v>
    <v>54.64</v>
    <v>55</v>
    <v>52.97</v>
    <v>52.97</v>
    <v>487334200</v>
    <v>DISCK</v>
    <v>DISCOVERY, INC. (XNAS:DISCK)</v>
    <v>15386668</v>
    <v>6045852</v>
    <v>2008</v>
  </rv>
  <rv s="2">
    <v>11</v>
  </rv>
  <rv s="6">
    <v>12</v>
    <v>P/E</v>
    <v>0</v>
  </rv>
  <rv s="0">
    <v>https://www.bing.com/financeapi/forcetrigger?t=a1x7oc&amp;q=XNYS%3aLW&amp;form=skydnc</v>
    <v>Learn more on Bing</v>
  </rv>
  <rv s="1">
    <v>en-US</v>
    <v>a1x7oc</v>
    <v>268435456</v>
    <v>1</v>
    <v>Powered by Refinitiv</v>
    <v>0</v>
    <v>LAMB WESTON HOLDINGS, INC. (XNYS:LW)</v>
    <v>2</v>
    <v>3</v>
    <v>Finance</v>
    <v>4</v>
    <v>86.41</v>
    <v>39.06</v>
    <v>0.79520000000000002</v>
    <v>-2.7</v>
    <v>0</v>
    <v>-3.2028000000000001E-2</v>
    <v>0</v>
    <v>USD</v>
    <v>Lamb Weston Holdings, Inc. (Lamb Weston), is a supplier of frozen potato, sweet potato, appetizer and vegetable products to restaurants and retailers around the world. The Company's segments include Global, Foodservice, Retail and Other. The Global segment includes operations associated with Lamb Weston’s business with large chain restaurant customers, whether those results are generated in the United States or abroad, as well as operations associated with retail and foodservice customers located outside of the United States and Canada. The Foodservice segment includes sales to a line of foodservice distribution customers in the United States and Canada. The Retail reporting segment includes sales to grocery, mass, club, and specialty retailers primarily in the United States. The Other segment includes the operations from Lamb Weston’s frozen vegetable business. It also includes the operations from Lamb Weston’s dairy business.</v>
    <v>7700</v>
    <v>New York Stock Exchange</v>
    <v>XNYS</v>
    <v>XNYS</v>
    <v>599 S Rivershore Ln, EAGLE, ID, 83616-4979 US</v>
    <v>84.16</v>
    <v>Food &amp; Tobacco</v>
    <v>Stock</v>
    <v>44264.929092904691</v>
    <v>14</v>
    <v>81.56</v>
    <v>12337730000</v>
    <v>LAMB WESTON HOLDINGS, INC.</v>
    <v>LAMB WESTON HOLDINGS, INC.</v>
    <v>84.01</v>
    <v>41.904600000000002</v>
    <v>84.3</v>
    <v>81.599999999999994</v>
    <v>81.599999999999994</v>
    <v>146355100</v>
    <v>LW</v>
    <v>LAMB WESTON HOLDINGS, INC. (XNYS:LW)</v>
    <v>1616308</v>
    <v>661290</v>
    <v>2016</v>
  </rv>
  <rv s="2">
    <v>15</v>
  </rv>
  <rv s="0">
    <v>https://www.bing.com/financeapi/forcetrigger?t=a1o1jc&amp;q=XNYS%3aAWK&amp;form=skydnc</v>
    <v>Learn more on Bing</v>
  </rv>
  <rv s="1">
    <v>en-US</v>
    <v>a1o1jc</v>
    <v>268435456</v>
    <v>1</v>
    <v>Powered by Refinitiv</v>
    <v>0</v>
    <v>AMERICAN WATER WORKS COMPANY, INC. (XNYS:AWK)</v>
    <v>2</v>
    <v>3</v>
    <v>Finance</v>
    <v>4</v>
    <v>172.56</v>
    <v>92</v>
    <v>0.19400000000000001</v>
    <v>2.96</v>
    <v>0</v>
    <v>2.2111000000000002E-2</v>
    <v>0</v>
    <v>USD</v>
    <v>American Water Works Company, Inc. is a water and wastewater utility company. The Company's businesses include Market-Based Businesses and Regulated Businesses. Its Market-Based Businesses include the operating segments: Homeowner Services Group and Military Services Group. Homeowner Services Group provides various warranty protection programs and other home services to residential customers. Military Services Group enters long-term contracts with the United States government to provide water and wastewater services on various military installations. The Company also has approximately five contracts with municipal customers to operate and manage water and wastewater facilities and provide other related services through its Contract Services Group. The Regulated Businesses includes the ownership of utilities that provide water and wastewater services to residential, commercial, industrial, public authority, fire service and sale for resale customers.</v>
    <v>7000</v>
    <v>New York Stock Exchange</v>
    <v>XNYS</v>
    <v>XNYS</v>
    <v>1 Water St, CAMDEN, NJ, 08102-1658 US</v>
    <v>137.46</v>
    <v>Water Utilities</v>
    <v>Stock</v>
    <v>44265.000000046093</v>
    <v>17</v>
    <v>134.52000000000001</v>
    <v>24289270000</v>
    <v>AMERICAN WATER WORKS COMPANY, INC.</v>
    <v>AMERICAN WATER WORKS COMPANY, INC.</v>
    <v>135.54</v>
    <v>34.398099999999999</v>
    <v>133.87</v>
    <v>136.83000000000001</v>
    <v>136.83000000000001</v>
    <v>181439300</v>
    <v>AWK</v>
    <v>AMERICAN WATER WORKS COMPANY, INC. (XNYS:AWK)</v>
    <v>2495642</v>
    <v>1095308</v>
    <v>1936</v>
  </rv>
  <rv s="2">
    <v>18</v>
  </rv>
  <rv s="0">
    <v>http://de.wikipedia.org/wiki/Ross_Stores_Inc.</v>
    <v>Wikipedia</v>
  </rv>
  <rv s="3">
    <v>6</v>
    <v>20</v>
  </rv>
  <rv s="4">
    <v>9</v>
    <v>https://www.bing.com/th?id=AMMS_964179d9bb9cf45513888bcc8b61c67f&amp;qlt=95</v>
    <v>21</v>
    <v>0</v>
    <v>https://www.bing.com/images/search?form=xlimg&amp;q=ross+stores</v>
    <v>Image of ROSS STORES, INC.</v>
  </rv>
  <rv s="0">
    <v>https://www.bing.com/financeapi/forcetrigger?t=a227lh&amp;q=XNAS%3aROST&amp;form=skydnc</v>
    <v>Learn more on Bing</v>
  </rv>
  <rv s="7">
    <v>en-US</v>
    <v>a227lh</v>
    <v>268435456</v>
    <v>1</v>
    <v>Powered by Refinitiv</v>
    <v>10</v>
    <v>ROSS STORES, INC. (XNAS:ROST)</v>
    <v>7</v>
    <v>11</v>
    <v>Finance</v>
    <v>4</v>
    <v>127.08</v>
    <v>56.3</v>
    <v>1.0290999999999999</v>
    <v>4.6100000000000003</v>
    <v>-8.5609999999999992E-3</v>
    <v>3.8299E-2</v>
    <v>-1.07</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127.08</v>
    <v>22</v>
    <v>Specialty Retailers</v>
    <v>Stock</v>
    <v>44265.039183008594</v>
    <v>23</v>
    <v>121.17</v>
    <v>42907460000</v>
    <v>ROSS STORES, INC.</v>
    <v>ROSS STORES, INC.</v>
    <v>122.12</v>
    <v>514.24789999999996</v>
    <v>120.37</v>
    <v>124.98</v>
    <v>123.91</v>
    <v>356463100</v>
    <v>ROST</v>
    <v>ROSS STORES, INC. (XNAS:ROST)</v>
    <v>4694269</v>
    <v>2143005</v>
    <v>1989</v>
  </rv>
  <rv s="2">
    <v>24</v>
  </rv>
  <rv s="0">
    <v>http://en.wikipedia.org/wiki/Tesla,_Inc.</v>
    <v>Wikipedia</v>
  </rv>
  <rv s="3">
    <v>6</v>
    <v>26</v>
  </rv>
  <rv s="4">
    <v>9</v>
    <v>https://www.bing.com/th?id=AMMS_8e31d52bb9ea27bdda26200517d4b1d1&amp;qlt=95</v>
    <v>27</v>
    <v>0</v>
    <v>https://www.bing.com/images/search?form=xlimg&amp;q=tesla+motors</v>
    <v>Image of TESLA, INC.</v>
  </rv>
  <rv s="0">
    <v>https://www.bing.com/financeapi/forcetrigger?t=a24kar&amp;q=XNAS%3aTSLA&amp;form=skydnc</v>
    <v>Learn more on Bing</v>
  </rv>
  <rv s="7">
    <v>en-US</v>
    <v>a24kar</v>
    <v>268435456</v>
    <v>1</v>
    <v>Powered by Refinitiv</v>
    <v>10</v>
    <v>TESLA, INC. (XNAS:TSLA)</v>
    <v>7</v>
    <v>11</v>
    <v>Finance</v>
    <v>4</v>
    <v>900.4</v>
    <v>70.102000000000004</v>
    <v>2.0649000000000002</v>
    <v>110.58</v>
    <v>2.3026000000000001E-2</v>
    <v>0.196412</v>
    <v>15.51</v>
    <v>USD</v>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v>70757</v>
    <v>Nasdaq Stock Market</v>
    <v>XNAS</v>
    <v>XNAS</v>
    <v>3500 Deer Creek Rd, PALO ALTO, CA, 94304-1317 US</v>
    <v>678.09</v>
    <v>28</v>
    <v>Automobiles &amp; Auto Parts</v>
    <v>Stock</v>
    <v>44265.041660242969</v>
    <v>29</v>
    <v>595.21</v>
    <v>540397500000</v>
    <v>TESLA, INC.</v>
    <v>TESLA, INC.</v>
    <v>608.17999999999995</v>
    <v>905.40089999999998</v>
    <v>563</v>
    <v>673.58</v>
    <v>689.09</v>
    <v>959853500</v>
    <v>TSLA</v>
    <v>TESLA, INC. (XNAS:TSLA)</v>
    <v>67523328</v>
    <v>32444774</v>
    <v>2003</v>
  </rv>
  <rv s="2">
    <v>30</v>
  </rv>
  <rv s="0">
    <v>https://www.bing.com/financeapi/forcetrigger?t=a1r32w&amp;q=XNAS%3aDISCA&amp;form=skydnc</v>
    <v>Learn more on Bing</v>
  </rv>
  <rv s="7">
    <v>en-US</v>
    <v>a1r32w</v>
    <v>268435456</v>
    <v>1</v>
    <v>Powered by Refinitiv</v>
    <v>10</v>
    <v>DISCOVERY, INC. (XNAS:DISCA)</v>
    <v>7</v>
    <v>11</v>
    <v>Finance</v>
    <v>4</v>
    <v>67.58</v>
    <v>17.12</v>
    <v>1.4983</v>
    <v>-4.24</v>
    <v>3.1739999999999996E-4</v>
    <v>-6.3048000000000007E-2</v>
    <v>0.02</v>
    <v>USD</v>
    <v>Discovery, Inc., formerly Discovery Communications, Inc., is a global media company. The Company provides content across multiple distribution platforms, including pay-television (pay-TV), free-to-air (FTA) and broadcast television, Websites, digital distribution arrangements and content licensing agreements. Its segments include U.S. Networks, which consists principally of domestic television networks and digital content services; International Networks, consisting primarily of international television networks and digital content services, and Education and Other, which consists principally of curriculum-based product and service offerings, and production studios. The Company's portfolio of networks includes television brands, such as Discovery Channel, Animal Planet, ID, Velocity and Eurosport. It is also engaged in extending content distribution across various platforms, including brand-aligned Websites, Web-native networks and online streaming.</v>
    <v>9800</v>
    <v>Nasdaq Stock Market</v>
    <v>XNAS</v>
    <v>XNAS</v>
    <v>8403 COLESVILLE ROAD, SILVER SPRING, MD, 20910 US</v>
    <v>67.48</v>
    <v>9</v>
    <v>Media &amp; Publishing</v>
    <v>Stock</v>
    <v>44265.03010009219</v>
    <v>32</v>
    <v>61.78</v>
    <v>28883570000</v>
    <v>DISCOVERY, INC.</v>
    <v>DISCOVERY, INC.</v>
    <v>66.88</v>
    <v>37.132300000000001</v>
    <v>67.25</v>
    <v>63.01</v>
    <v>63.03</v>
    <v>487334200</v>
    <v>DISCA</v>
    <v>DISCOVERY, INC. (XNAS:DISCA)</v>
    <v>16965778</v>
    <v>8212054</v>
    <v>2008</v>
  </rv>
  <rv s="2">
    <v>33</v>
  </rv>
  <rv s="0">
    <v>https://www.bing.com/financeapi/forcetrigger?t=a1r9ww&amp;q=XNYS%3aDRE&amp;form=skydnc</v>
    <v>Learn more on Bing</v>
  </rv>
  <rv s="1">
    <v>en-US</v>
    <v>a1r9ww</v>
    <v>268435456</v>
    <v>1</v>
    <v>Powered by Refinitiv</v>
    <v>0</v>
    <v>DUKE REALTY CORPORATION (XNYS:DRE)</v>
    <v>2</v>
    <v>3</v>
    <v>Finance</v>
    <v>4</v>
    <v>43.45</v>
    <v>25.19</v>
    <v>0.4965</v>
    <v>0.15</v>
    <v>0</v>
    <v>3.8569999999999998E-3</v>
    <v>0</v>
    <v>USD</v>
    <v>Duke Realty Corporation is a self-managed real estate investment trust (REIT). The Company and Duke Realty Limited Partnership collectively specialize in the ownership, management and development of bulk distribution (industrial) and medical office real estate. It operates through three segments, the first two of which consist of the ownership and rental of industrial and medical office real estate investments. The operations of its industrial and medical office properties, as well as its rental operations, are collectively referred to as Rental Operations. The third segment includes real estate services, such as property management, asset management, leasing, development, general contracting and construction management. Its Service Operations segment also includes its taxable REIT subsidiary, through which certain of the segment's operations are conducted. It maintains a Baa1 rating from Moody’s Investor Service, Inc. and a BBB+ rating from Standard &amp; Poor's Financial Services LLC.</v>
    <v>350</v>
    <v>New York Stock Exchange</v>
    <v>XNYS</v>
    <v>XNYS</v>
    <v>8711 River Crossing Blvd, INDIANAPOLIS, IN, 46240 US</v>
    <v>39.840000000000003</v>
    <v>Residential &amp; Commercial REIT</v>
    <v>Stock</v>
    <v>44265.000000046093</v>
    <v>35</v>
    <v>38.89</v>
    <v>14535750000</v>
    <v>DUKE REALTY CORPORATION</v>
    <v>DUKE REALTY CORPORATION</v>
    <v>39.07</v>
    <v>48.545099999999998</v>
    <v>38.89</v>
    <v>39.04</v>
    <v>39.04</v>
    <v>373765800</v>
    <v>DRE</v>
    <v>DUKE REALTY CORPORATION (XNYS:DRE)</v>
    <v>3385456</v>
    <v>1672172</v>
    <v>1992</v>
  </rv>
  <rv s="2">
    <v>36</v>
  </rv>
  <rv s="0">
    <v>http://en.wikipedia.org/wiki/Domino's_Pizza</v>
    <v>Wikipedia</v>
  </rv>
  <rv s="3">
    <v>6</v>
    <v>38</v>
  </rv>
  <rv s="4">
    <v>9</v>
    <v>https://www.bing.com/th?id=AMMS_7d98053c20116f8e95cacda509b61d7a&amp;qlt=95</v>
    <v>39</v>
    <v>0</v>
    <v>https://www.bing.com/images/search?form=xlimg&amp;q=domino%27s+pizza</v>
    <v>Image of DOMINO'S PIZZA, INC.</v>
  </rv>
  <rv s="0">
    <v>https://www.bing.com/financeapi/forcetrigger?t=a1r9lh&amp;q=XNYS%3aDPZ&amp;form=skydnc</v>
    <v>Learn more on Bing</v>
  </rv>
  <rv s="7">
    <v>en-US</v>
    <v>a1r9lh</v>
    <v>268435456</v>
    <v>1</v>
    <v>Powered by Refinitiv</v>
    <v>10</v>
    <v>DOMINO'S PIZZA, INC. (XNYS:DPZ)</v>
    <v>7</v>
    <v>11</v>
    <v>Finance</v>
    <v>4</v>
    <v>435.58</v>
    <v>275.22000000000003</v>
    <v>0.4456</v>
    <v>20.57</v>
    <v>2.5700000000000002E-3</v>
    <v>6.1677000000000003E-2</v>
    <v>0.91</v>
    <v>USD</v>
    <v>Domino's Pizza, Inc. is a pizza restaurant chain company. As of January 1, 2017, the Company operated in over 13,800 locations in over 85 markets around the world. The Company operates through three segments: domestic stores, international franchise and supply chain. Its basic menu features pizza products in various sizes and crust types. As of January 1, 2017, its Domestic Stores segment consisted primarily of its franchise operations, which consisted of 4,979 franchised stores located in the contiguous United States. As of January 1, 2017, its International Franchise segment consisted of a network of franchised stores in over 85 international markets. As of January 1, 2017, its supply chain segment operated 18 regional dough manufacturing and food supply chain centers in the United States, one thin crust manufacturing center, one vegetable processing center and one center providing equipment and supplies to certain of its domestic and international stores.</v>
    <v>14400</v>
    <v>New York Stock Exchange</v>
    <v>XNYS</v>
    <v>XNYS</v>
    <v>30 Frank Lloyd Wright Dr, ANN ARBOR, MI, 48105-9757 US</v>
    <v>354.61</v>
    <v>40</v>
    <v>Hotels &amp; Entertainment Services</v>
    <v>Stock</v>
    <v>44265.041362800781</v>
    <v>41</v>
    <v>337.08</v>
    <v>12941360000</v>
    <v>DOMINO'S PIZZA, INC.</v>
    <v>DOMINO'S PIZZA, INC.</v>
    <v>339.36</v>
    <v>26.909600000000001</v>
    <v>333.51</v>
    <v>354.08</v>
    <v>354.99</v>
    <v>38803500</v>
    <v>DPZ</v>
    <v>DOMINO'S PIZZA, INC. (XNYS:DPZ)</v>
    <v>1405128</v>
    <v>695532</v>
    <v>2002</v>
  </rv>
  <rv s="2">
    <v>42</v>
  </rv>
  <rv s="0">
    <v>http://en.wikipedia.org/wiki/Autodesk</v>
    <v>Wikipedia</v>
  </rv>
  <rv s="3">
    <v>6</v>
    <v>44</v>
  </rv>
  <rv s="4">
    <v>9</v>
    <v>https://www.bing.com/th?id=AMMS_2049a0a1466f72d4f657640b73c0cf07&amp;qlt=95</v>
    <v>45</v>
    <v>0</v>
    <v>https://www.bing.com/images/search?form=xlimg&amp;q=autodesk</v>
    <v>Image of AUTODESK, INC.</v>
  </rv>
  <rv s="0">
    <v>https://www.bing.com/financeapi/forcetrigger?t=a1mwoc&amp;q=XNAS%3aADSK&amp;form=skydnc</v>
    <v>Learn more on Bing</v>
  </rv>
  <rv s="7">
    <v>en-US</v>
    <v>a1mwoc</v>
    <v>268435456</v>
    <v>1</v>
    <v>Powered by Refinitiv</v>
    <v>10</v>
    <v>AUTODESK, INC. (XNAS:ADSK)</v>
    <v>7</v>
    <v>11</v>
    <v>Finance</v>
    <v>4</v>
    <v>321.13</v>
    <v>125.38</v>
    <v>1.3654999999999999</v>
    <v>10.87</v>
    <v>0</v>
    <v>4.2946999999999999E-2</v>
    <v>0</v>
    <v>USD</v>
    <v>Autodesk, Inc. is a design software and services company, offering customers productive business solutions through technology products and services. The Company's segments include Architecture, Engineering and Construction (AEC), Platform Solutions and Emerging Business (PSEB), Manufacturing (MFG), and Media and Entertainment (M&amp;E). The Company serves customers in the architecture, engineering and construction; product design and manufacturing; and digital media and entertainment industries. The Company's product development and manufacturing software provides manufacturers in automotive, transportation, industrial machinery, consumer products and building products with digital engineering solutions. The Company's product offerings include, AutoCAD, AutoCAD LT, Industry Collections, 3ds Max, Maya, Revit, Inventor, AutoCAD Civil three dimensional (3D), CAM Solutions, Fusion 360, BIM 360 and Shotgun.</v>
    <v>10100</v>
    <v>Nasdaq Stock Market</v>
    <v>XNAS</v>
    <v>XNAS</v>
    <v>111 MCINNIS PKWY, SAN RAFAEL, CA, 94903-2773 US</v>
    <v>266.43</v>
    <v>46</v>
    <v>Software &amp; IT Services</v>
    <v>Stock</v>
    <v>44265.034782696093</v>
    <v>47</v>
    <v>260.02999999999997</v>
    <v>55654010000</v>
    <v>AUTODESK, INC.</v>
    <v>AUTODESK, INC.</v>
    <v>262.24</v>
    <v>46.5869</v>
    <v>253.1</v>
    <v>263.97000000000003</v>
    <v>263.97000000000003</v>
    <v>219889400</v>
    <v>ADSK</v>
    <v>AUTODESK, INC. (XNAS:ADSK)</v>
    <v>2708645</v>
    <v>1377417</v>
    <v>1994</v>
  </rv>
  <rv s="2">
    <v>48</v>
  </rv>
  <rv s="0">
    <v>http://en.wikipedia.org/wiki/Ameren</v>
    <v>Wikipedia</v>
  </rv>
  <rv s="3">
    <v>6</v>
    <v>50</v>
  </rv>
  <rv s="4">
    <v>9</v>
    <v>https://www.bing.com/th?id=AMMS_58a94152be988d1e31ced5e895ca14bb&amp;qlt=95</v>
    <v>51</v>
    <v>0</v>
    <v>https://www.bing.com/images/search?form=xlimg&amp;q=ameren</v>
    <v>Image of AMEREN CORPORATION</v>
  </rv>
  <rv s="0">
    <v>https://www.bing.com/financeapi/forcetrigger?t=a1mxkr&amp;q=XNYS%3aAEE&amp;form=skydnc</v>
    <v>Learn more on Bing</v>
  </rv>
  <rv s="7">
    <v>en-US</v>
    <v>a1mxkr</v>
    <v>268435456</v>
    <v>1</v>
    <v>Powered by Refinitiv</v>
    <v>10</v>
    <v>AMEREN CORPORATION (XNYS:AEE)</v>
    <v>7</v>
    <v>11</v>
    <v>Finance</v>
    <v>4</v>
    <v>86.9</v>
    <v>58.74</v>
    <v>0.21740000000000001</v>
    <v>1.08</v>
    <v>0</v>
    <v>1.4665999999999998E-2</v>
    <v>0</v>
    <v>USD</v>
    <v>Ameren Corporation (Ameren) is a utility holding company. The Company's primary assets are its equity interests in its subsidiaries, including Ameren Missouri, Ameren Illinois and Ameren Transmission Company (ATXI). The Company operates through four segments: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ATXI segment is primarily composed of the aggregated electric transmission businesses of Ameren Illinois and ATXI.</v>
    <v>9183</v>
    <v>New York Stock Exchange</v>
    <v>XNYS</v>
    <v>XNYS</v>
    <v>1901 Chouteau Ave, ST. LOUIS, MO, 63103-3003 US</v>
    <v>75.069999999999993</v>
    <v>52</v>
    <v>Multiline Utilities</v>
    <v>Stock</v>
    <v>44265.000000046093</v>
    <v>53</v>
    <v>73.61</v>
    <v>18796420000</v>
    <v>AMEREN CORPORATION</v>
    <v>AMEREN CORPORATION</v>
    <v>73.61</v>
    <v>21.027100000000001</v>
    <v>73.64</v>
    <v>74.72</v>
    <v>74.72</v>
    <v>253355100</v>
    <v>AEE</v>
    <v>AMEREN CORPORATION (XNYS:AEE)</v>
    <v>2840903</v>
    <v>1462872</v>
    <v>1995</v>
  </rv>
  <rv s="2">
    <v>54</v>
  </rv>
  <rv s="0">
    <v>https://www.bing.com/financeapi/forcetrigger?t=a1r1r7&amp;q=XNYS%3aDHR&amp;form=skydnc</v>
    <v>Learn more on Bing</v>
  </rv>
  <rv s="1">
    <v>en-US</v>
    <v>a1r1r7</v>
    <v>268435456</v>
    <v>1</v>
    <v>Powered by Refinitiv</v>
    <v>0</v>
    <v>DANAHER CORPORATION (XNYS:DHR)</v>
    <v>2</v>
    <v>3</v>
    <v>Finance</v>
    <v>4</v>
    <v>248.86</v>
    <v>119.6</v>
    <v>0.67530000000000001</v>
    <v>3.96</v>
    <v>1.1833E-2</v>
    <v>1.8645999999999999E-2</v>
    <v>2.56</v>
    <v>USD</v>
    <v>Danaher Corporation (Danaher) designs, manufactures and markets professional, medical, industrial and commercial products and services. The Company operates through three segments: Life Sciences, which offers a range of research tools that scientists use to study the basic building blocks of life, including genes, proteins, metabolites and cells, in order to understand the causes of disease, identify new therapies and test new drugs and vaccines; Diagnostics; which offers analytical instruments, reagents, consumables, software and services; and Environmental &amp; Applied Solutions, which consists of various lines of business, including water quality and product identification. Danaher's research and development, manufacturing, sales, distribution, service and administrative facilities were located in over 60 countries.</v>
    <v>67000</v>
    <v>New York Stock Exchange</v>
    <v>XNYS</v>
    <v>XNYS</v>
    <v>2200 Pennsylvania Ave NW Ste 800w, WASHINGTON, DC, 20037-1731 US</v>
    <v>219</v>
    <v>Healthcare Equipment &amp; Supplies</v>
    <v>Stock</v>
    <v>44265.000000046093</v>
    <v>56</v>
    <v>215.7</v>
    <v>151257900000</v>
    <v>DANAHER CORPORATION</v>
    <v>DANAHER CORPORATION</v>
    <v>216.18</v>
    <v>43.616700000000002</v>
    <v>212.38</v>
    <v>216.34</v>
    <v>218.9</v>
    <v>712204200</v>
    <v>DHR</v>
    <v>DANAHER CORPORATION (XNYS:DHR)</v>
    <v>4729068</v>
    <v>2436508</v>
    <v>1986</v>
  </rv>
  <rv s="2">
    <v>57</v>
  </rv>
  <rv s="0">
    <v>https://www.bing.com/financeapi/forcetrigger?t=a22zlh&amp;q=XNAS%3aSIVB&amp;form=skydnc</v>
    <v>Learn more on Bing</v>
  </rv>
  <rv s="1">
    <v>en-US</v>
    <v>a22zlh</v>
    <v>268435456</v>
    <v>1</v>
    <v>Powered by Refinitiv</v>
    <v>0</v>
    <v>SVB FINANCIAL GROUP (XNAS:SIVB)</v>
    <v>2</v>
    <v>3</v>
    <v>Finance</v>
    <v>4</v>
    <v>550.4</v>
    <v>127.39</v>
    <v>2.0859999999999999</v>
    <v>-2.89</v>
    <v>1.456E-3</v>
    <v>-5.6540000000000002E-3</v>
    <v>0.74</v>
    <v>USD</v>
    <v>SVB Financial Group is a financial services company, as well as a bank holding and a financial holding company. The Company's segments include Global Commercial Bank, SVB Private Bank and SVB Capital. The Global Commercial Bank segment consists of the operations of its Commercial Bank, and of SVB Wine, SVB Analytics and its Debt Fund Investments. SVB Private Bank is the private banking division of the Bank, which provides a range of personal financial solutions for consumers. SVB Capital is the venture capital investment arm of SVB Financial Group, which focuses primarily on funds management. The Company, through its subsidiaries and divisions, offers a range of banking and financial products and services to clients across the United States. It offers services in the technology, life science/healthcare, private equity/venture capital and wine industries. The Bank and its subsidiaries, also offer asset management, private wealth management, brokerage and other investment services.</v>
    <v>4461</v>
    <v>Nasdaq Stock Market</v>
    <v>XNAS</v>
    <v>XNAS</v>
    <v>3003 TASMAN DR, SANTA CLARA, CA, 95054-1191 US</v>
    <v>511.32499999999999</v>
    <v>Banking Services</v>
    <v>Stock</v>
    <v>44265.027195786715</v>
    <v>59</v>
    <v>497.42</v>
    <v>26567810000</v>
    <v>SVB FINANCIAL GROUP</v>
    <v>SVB FINANCIAL GROUP</v>
    <v>505.66</v>
    <v>22.380400000000002</v>
    <v>511.15</v>
    <v>508.26</v>
    <v>509</v>
    <v>51976550</v>
    <v>SIVB</v>
    <v>SVB FINANCIAL GROUP (XNAS:SIVB)</v>
    <v>726606</v>
    <v>377974</v>
    <v>1999</v>
  </rv>
  <rv s="2">
    <v>60</v>
  </rv>
  <rv s="0">
    <v>http://en.wikipedia.org/wiki/Broadcom_Inc.</v>
    <v>Wikipedia</v>
  </rv>
  <rv s="3">
    <v>6</v>
    <v>62</v>
  </rv>
  <rv s="4">
    <v>9</v>
    <v>https://www.bing.com/th?id=AMMS_223510cc1bd4d829dfc7dee799fda728&amp;qlt=95</v>
    <v>63</v>
    <v>0</v>
    <v>https://www.bing.com/images/search?form=xlimg&amp;q=avago+technologies</v>
    <v>Image of Broadcom Inc.</v>
  </rv>
  <rv s="0">
    <v>https://www.bing.com/financeapi/forcetrigger?t=a1nz8m&amp;q=XNAS%3aAVGO&amp;form=skydnc</v>
    <v>Learn more on Bing</v>
  </rv>
  <rv s="7">
    <v>en-US</v>
    <v>a1nz8m</v>
    <v>268435456</v>
    <v>1</v>
    <v>Powered by Refinitiv</v>
    <v>10</v>
    <v>Broadcom Inc. (XNAS:AVGO)</v>
    <v>7</v>
    <v>11</v>
    <v>Finance</v>
    <v>4</v>
    <v>495.14</v>
    <v>155.66999999999999</v>
    <v>1.0137</v>
    <v>22.35</v>
    <v>-5.6360000000000004E-4</v>
    <v>5.3055999999999999E-2</v>
    <v>-0.25</v>
    <v>USD</v>
    <v>Broadcom Inc. is a technology company. The Company designs, develops and supplies a range of semiconductor and infrastructure software solutions. It operates through two segments: semiconductor solutions and infrastructure software. Its semiconductor solutions segment includes semiconductor solution product lines, as well as its Internet protocol (IP) licensing. Its infrastructure software segment includes its mainframe and enterprise software solutions and fiber channel storage area networking business. It develops semiconductor devices with a focus on digital and mixed signal complementary metal oxide semiconductor (CMOS) based devices and analog III-V based products. It provides semiconductor solutions for managing the movement of data in data center, telecom, enterprise, and embedded networking applications. Its mainframe software solutions include solutions for the IBM Z mainframe platform, which runs business applications.</v>
    <v>21000</v>
    <v>Nasdaq Stock Market</v>
    <v>XNAS</v>
    <v>XNAS</v>
    <v>1320 Ridder Park Dr, SAN JOSE, CA, 95131-2313 US</v>
    <v>446.9</v>
    <v>64</v>
    <v>Semiconductors &amp; Semiconductor Equipment</v>
    <v>Stock</v>
    <v>44265.032124154684</v>
    <v>65</v>
    <v>430.6</v>
    <v>171955400000</v>
    <v>Broadcom Inc.</v>
    <v>Broadcom Inc.</v>
    <v>435.69</v>
    <v>48.768700000000003</v>
    <v>421.25</v>
    <v>443.6</v>
    <v>443.35</v>
    <v>408202800</v>
    <v>AVGO</v>
    <v>Broadcom Inc. (XNAS:AVGO)</v>
    <v>3788449</v>
    <v>2027976</v>
    <v>2018</v>
  </rv>
  <rv s="2">
    <v>66</v>
  </rv>
  <rv s="0">
    <v>http://en.wikipedia.org/wiki/Fortive</v>
    <v>Wikipedia</v>
  </rv>
  <rv s="3">
    <v>6</v>
    <v>68</v>
  </rv>
  <rv s="4">
    <v>9</v>
    <v>https://www.bing.com/th?id=AMMS_6c2968001658d62a06b9a7f6df8103e0&amp;qlt=95</v>
    <v>69</v>
    <v>0</v>
    <v>https://www.bing.com/images/search?form=xlimg&amp;q=fortive+corp</v>
    <v>Image of FORTIVE CORPORATION</v>
  </rv>
  <rv s="0">
    <v>https://www.bing.com/financeapi/forcetrigger?t=a1tgqh&amp;q=XNYS%3aFTV&amp;form=skydnc</v>
    <v>Learn more on Bing</v>
  </rv>
  <rv s="7">
    <v>en-US</v>
    <v>a1tgqh</v>
    <v>268435456</v>
    <v>1</v>
    <v>Powered by Refinitiv</v>
    <v>10</v>
    <v>FORTIVE CORPORATION (XNYS:FTV)</v>
    <v>7</v>
    <v>11</v>
    <v>Finance</v>
    <v>4</v>
    <v>74.254999999999995</v>
    <v>31.197399999999998</v>
    <v>1.1467000000000001</v>
    <v>0.36</v>
    <v>0</v>
    <v>5.2300000000000003E-3</v>
    <v>0</v>
    <v>USD</v>
    <v>Fortive Corporation is a diversified industrial growth company. The Company designs, develops, manufactures and markets professional and engineered products, software and services for a range of end markets. The Company operates through three segments: Intelligent Operating Solutions, Precision Technologies and Advanced Healthcare Solutions. Intelligent Operating Solutions segment consists of Fluke, Industrial Scientific, Accruent and Gordian. Its Precision Technologies segment includes Tektronix, Pacific Scientific Energetic Materials Company, Qualitrol, Andersen-Negele, Gems, Setra, Hengstler and Dynapar. Its Advanced Healthcare Solutions include Advanced Sterilization Products, Fluke Health Solutions, Censis and Invetech. Fluke provides professional test and measurement (T&amp;M) tools. Industrial Scientific provides gas detection products, services and solutions for worksites around the world.</v>
    <v>17000</v>
    <v>New York Stock Exchange</v>
    <v>XNYS</v>
    <v>XNYS</v>
    <v>6920 Seaway Blvd, EVERETT, WA, 98203-5829 US</v>
    <v>70.08</v>
    <v>70</v>
    <v>Machinery, Equipment &amp; Components</v>
    <v>Stock</v>
    <v>44265.000000022657</v>
    <v>71</v>
    <v>68.63</v>
    <v>23272930000</v>
    <v>FORTIVE CORPORATION</v>
    <v>FORTIVE CORPORATION</v>
    <v>69.23</v>
    <v>15.5151</v>
    <v>68.84</v>
    <v>69.2</v>
    <v>69.2</v>
    <v>338072800</v>
    <v>FTV</v>
    <v>FORTIVE CORPORATION (XNYS:FTV)</v>
    <v>4557696</v>
    <v>2456834</v>
    <v>2015</v>
  </rv>
  <rv s="2">
    <v>72</v>
  </rv>
  <rv s="0">
    <v>https://www.bing.com/financeapi/forcetrigger?t=a1nqw7&amp;q=XNYS%3aHWM&amp;form=skydnc</v>
    <v>Learn more on Bing</v>
  </rv>
  <rv s="1">
    <v>en-US</v>
    <v>a1nqw7</v>
    <v>268435456</v>
    <v>1</v>
    <v>Powered by Refinitiv</v>
    <v>0</v>
    <v>HOWMET AEROSPACE INC. (XNYS:HWM)</v>
    <v>2</v>
    <v>3</v>
    <v>Finance</v>
    <v>4</v>
    <v>31.122800000000002</v>
    <v>8.7227999999999994</v>
    <v>1.9905999999999999</v>
    <v>-0.05</v>
    <v>-1.8817E-2</v>
    <v>-1.6769999999999999E-3</v>
    <v>-0.56000000000000005</v>
    <v>USD</v>
    <v>Howmet Aerospace Inc., formerly Arconic Inc, is a provider of engineered solutions for the aerospace and transportation industries. The Company focuses on jet engine components, aerospace fastening systems, and titanium structural parts necessary for aerospace and defense applications, as well as forged wheels for commercial transportation. Its solutions include investment castings, coatings, rings, forgings, titanium extrusions, titanium mill products and fasteners that hold aircraft together. The Company’s products support systems across the air, sea and ground-based radar and aerospace markets. The Company’s fastening system products are used in components of industrial gas turbines, automobiles, commercial transportation vehicles, and construction and industrial equipment.</v>
    <v>19700</v>
    <v>New York Stock Exchange</v>
    <v>XNYS</v>
    <v>XNYS</v>
    <v>201 Isabella St Ste 200, PITTSBURGH, PA, 15212-5872 US</v>
    <v>30.49</v>
    <v>Aerospace &amp; Defense</v>
    <v>Stock</v>
    <v>44265.009233193749</v>
    <v>74</v>
    <v>29.23</v>
    <v>12926050000</v>
    <v>HOWMET AEROSPACE INC.</v>
    <v>HOWMET AEROSPACE INC.</v>
    <v>30.07</v>
    <v>61.3842</v>
    <v>29.81</v>
    <v>29.76</v>
    <v>29.2</v>
    <v>433614700</v>
    <v>HWM</v>
    <v>HOWMET AEROSPACE INC. (XNYS:HWM)</v>
    <v>5612414</v>
    <v>3098678</v>
    <v>2017</v>
  </rv>
  <rv s="2">
    <v>75</v>
  </rv>
  <rv s="0">
    <v>http://en.wikipedia.org/wiki/NetApp</v>
    <v>Wikipedia</v>
  </rv>
  <rv s="3">
    <v>6</v>
    <v>77</v>
  </rv>
  <rv s="4">
    <v>9</v>
    <v>https://www.bing.com/th?id=AMMS_6d05f52cc0fc45193049c04e09f5cbb7&amp;qlt=95</v>
    <v>78</v>
    <v>0</v>
    <v>https://www.bing.com/images/search?form=xlimg&amp;q=netapp</v>
    <v>Image of NETAPP, INC.</v>
  </rv>
  <rv s="0">
    <v>https://www.bing.com/financeapi/forcetrigger?t=a1yrar&amp;q=XNAS%3aNTAP&amp;form=skydnc</v>
    <v>Learn more on Bing</v>
  </rv>
  <rv s="7">
    <v>en-US</v>
    <v>a1yrar</v>
    <v>268435456</v>
    <v>1</v>
    <v>Powered by Refinitiv</v>
    <v>10</v>
    <v>NETAPP, INC. (XNAS:NTAP)</v>
    <v>7</v>
    <v>11</v>
    <v>Finance</v>
    <v>4</v>
    <v>71.674999999999997</v>
    <v>34.659999999999997</v>
    <v>1.2689999999999999</v>
    <v>2.02</v>
    <v>6.1909999999999995E-3</v>
    <v>3.2273999999999997E-2</v>
    <v>0.4</v>
    <v>USD</v>
    <v>NetApp, Inc. (NetApp) provides software, systems and services to manage and store customer data. The Company enables enterprises, service providers, governmental organizations, and partners to envision, deploy and evolve their information technology (IT) environments. The Company offers a portfolio of products and services that satisfy a range of customer workloads across different data types and deployment models. Its data management and storage offerings help manage business productivity, performance and profitability, while providing investment protection and asset utilization. The Company's FlexPod portfolio includes FlexPod Datacenter for core enterprise data centers and service providers, FlexPod Express for medium-sized businesses and branch offices, and FlexPod Select for data-intensive workloads. The portfolio is validated with hypervisors, operating systems, systems management tools and cloud management platforms.</v>
    <v>10800</v>
    <v>Nasdaq Stock Market</v>
    <v>XNAS</v>
    <v>XNAS</v>
    <v>1395 Crossman Ave, SUNNYVALE, CA, 94089-1114 US</v>
    <v>65.644999999999996</v>
    <v>79</v>
    <v>Computers, Phones &amp; Household Electronics</v>
    <v>Stock</v>
    <v>44265.006857974222</v>
    <v>80</v>
    <v>63.23</v>
    <v>13932610000</v>
    <v>NETAPP, INC.</v>
    <v>NETAPP, INC.</v>
    <v>63.41</v>
    <v>23.961600000000001</v>
    <v>62.59</v>
    <v>64.61</v>
    <v>65.010000000000005</v>
    <v>222601200</v>
    <v>NTAP</v>
    <v>NETAPP, INC. (XNAS:NTAP)</v>
    <v>3685468</v>
    <v>2087888</v>
    <v>2001</v>
  </rv>
  <rv s="2">
    <v>81</v>
  </rv>
  <rv s="0">
    <v>http://en.wikipedia.org/wiki/Nielsen_Holdings</v>
    <v>Wikipedia</v>
  </rv>
  <rv s="3">
    <v>6</v>
    <v>83</v>
  </rv>
  <rv s="4">
    <v>9</v>
    <v>https://www.bing.com/th?id=AMMS_d507b6dbad615a89865b8c0951cfb1d8&amp;qlt=95</v>
    <v>84</v>
    <v>0</v>
    <v>https://www.bing.com/images/search?form=xlimg&amp;q=nielsen+n+v</v>
    <v>Image of NIELSEN HOLDINGS PLC</v>
  </rv>
  <rv s="0">
    <v>https://www.bing.com/financeapi/forcetrigger?t=a1ykoc&amp;q=XNYS%3aNLSN&amp;form=skydnc</v>
    <v>Learn more on Bing</v>
  </rv>
  <rv s="7">
    <v>en-US</v>
    <v>a1ykoc</v>
    <v>268435456</v>
    <v>1</v>
    <v>Powered by Refinitiv</v>
    <v>10</v>
    <v>NIELSEN HOLDINGS PLC (XNYS:NLSN)</v>
    <v>7</v>
    <v>11</v>
    <v>Finance</v>
    <v>4</v>
    <v>26.54</v>
    <v>11.62</v>
    <v>1.4336</v>
    <v>-0.46</v>
    <v>-3.8760000000000001E-3</v>
    <v>-1.7517000000000001E-2</v>
    <v>-0.1</v>
    <v>USD</v>
    <v>Nielsen Holdings plc is a performance management company. The Company provides to clients an understanding of what consumers watch and what they buy and how those choices intersect. The Company's segments include what consumers buy (Buy), consisting principally of market research information and analytical services, and what consumers watch and listen to (Watch), consisting principally of television, radio, online and mobile audience and advertising measurement services and corresponding analytics. The Buy segment provides measurement services, which include its core tracking and scan data (primarily transactional measurement data and consumer behavior information), and analytical services to businesses in the consumer packaged goods industry. Its Watch data is used by its media clients to understand their audiences, establish the value of their advertising inventory and maximize the value of their content, and by its advertising clients to plan and optimize their spending.</v>
    <v>43000</v>
    <v>New York Stock Exchange</v>
    <v>XNYS</v>
    <v>XNYS</v>
    <v>85 Broad St, NEW YORK, NY, 10004-2434 US</v>
    <v>26.34</v>
    <v>85</v>
    <v>Media &amp; Publishing</v>
    <v>Stock</v>
    <v>44265.000000046093</v>
    <v>86</v>
    <v>25.69</v>
    <v>9395606000</v>
    <v>NIELSEN HOLDINGS PLC</v>
    <v>NIELSEN HOLDINGS PLC</v>
    <v>26.04</v>
    <v>0</v>
    <v>26.26</v>
    <v>25.8</v>
    <v>25.7</v>
    <v>357791600</v>
    <v>NLSN</v>
    <v>NIELSEN HOLDINGS PLC (XNYS:NLSN)</v>
    <v>7441940</v>
    <v>4222632</v>
    <v>2015</v>
  </rv>
  <rv s="2">
    <v>87</v>
  </rv>
  <rv s="0">
    <v>http://en.wikipedia.org/wiki/The_Walt_Disney_Company</v>
    <v>Wikipedia</v>
  </rv>
  <rv s="3">
    <v>6</v>
    <v>89</v>
  </rv>
  <rv s="4">
    <v>9</v>
    <v>https://www.bing.com/th?id=AMMS_0aa288ba528f6f45e3de87d97e250136&amp;qlt=95</v>
    <v>90</v>
    <v>0</v>
    <v>https://www.bing.com/images/search?form=xlimg&amp;q=the+walt+disney+company</v>
    <v>Image of THE WALT DISNEY COMPANY</v>
  </rv>
  <rv s="0">
    <v>https://www.bing.com/financeapi/forcetrigger?t=a1r2z2&amp;q=XNYS%3aDIS&amp;form=skydnc</v>
    <v>Learn more on Bing</v>
  </rv>
  <rv s="7">
    <v>en-US</v>
    <v>a1r2z2</v>
    <v>268435456</v>
    <v>1</v>
    <v>Powered by Refinitiv</v>
    <v>10</v>
    <v>THE WALT DISNEY COMPANY (XNYS:DIS)</v>
    <v>7</v>
    <v>11</v>
    <v>Finance</v>
    <v>4</v>
    <v>203.02</v>
    <v>79.069999999999993</v>
    <v>1.2242999999999999</v>
    <v>-7.4</v>
    <v>7.1460000000000004E-3</v>
    <v>-3.6650000000000002E-2</v>
    <v>1.39</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203000</v>
    <v>New York Stock Exchange</v>
    <v>XNYS</v>
    <v>XNYS</v>
    <v>500 S Buena Vista St, BURBANK, CA, 91521-0001 US</v>
    <v>201.7</v>
    <v>91</v>
    <v>Media &amp; Publishing</v>
    <v>Stock</v>
    <v>44265.041556041404</v>
    <v>92</v>
    <v>194.37</v>
    <v>366519900000</v>
    <v>THE WALT DISNEY COMPANY</v>
    <v>THE WALT DISNEY COMPANY</v>
    <v>200.185</v>
    <v>0</v>
    <v>201.91</v>
    <v>194.51</v>
    <v>195.9</v>
    <v>1815264000</v>
    <v>DIS</v>
    <v>THE WALT DISNEY COMPANY (XNYS:DIS)</v>
    <v>23331038</v>
    <v>13274082</v>
    <v>2018</v>
  </rv>
  <rv s="2">
    <v>93</v>
  </rv>
  <rv s="0">
    <v>https://www.bing.com/financeapi/forcetrigger?t=a1wy1h&amp;q=XNAS%3aLKQ&amp;form=skydnc</v>
    <v>Learn more on Bing</v>
  </rv>
  <rv s="1">
    <v>en-US</v>
    <v>a1wy1h</v>
    <v>268435456</v>
    <v>1</v>
    <v>Powered by Refinitiv</v>
    <v>0</v>
    <v>LKQ CORPORATION (XNAS:LKQ)</v>
    <v>2</v>
    <v>3</v>
    <v>Finance</v>
    <v>4</v>
    <v>43.97</v>
    <v>13.31</v>
    <v>1.6519999999999999</v>
    <v>-0.25</v>
    <v>0</v>
    <v>-5.8109999999999993E-3</v>
    <v>0</v>
    <v>USD</v>
    <v>LKQ Corporation (LKQ) is a distributor of vehicle products, including replacement parts, components and systems used in the repair and maintenance of vehicles, as well as specialty vehicle products and accessories, and automotive glass products. The Company's segments include Wholesale-North America; Europe; Specialty, and Self Service. It offers its customers a range of replacement systems, components, equipment and parts to repair and accessorize automobiles, trucks, and recreational and performance vehicles. It distributes a range of products to collision and mechanical repair shops, including aftermarket collision and mechanical products, recycled collision and mechanical products, refurbished collision products, such as wheels, bumper covers and lights, and re-manufactured engines. It also has operations in North America, Europe and Taiwan. It is a provider of alternative vehicle collision replacement products and alternative vehicle mechanical replacement products.</v>
    <v>44000</v>
    <v>Nasdaq Stock Market</v>
    <v>XNAS</v>
    <v>XNAS</v>
    <v>500 W Madison St Ste 2800, CHICAGO, IL, 60661-2506 US</v>
    <v>43.78</v>
    <v>Automobiles &amp; Auto Parts</v>
    <v>Stock</v>
    <v>44265.040156700779</v>
    <v>95</v>
    <v>42.64</v>
    <v>13048500000</v>
    <v>LKQ CORPORATION</v>
    <v>LKQ CORPORATION</v>
    <v>42.99</v>
    <v>20.544599999999999</v>
    <v>43.02</v>
    <v>42.77</v>
    <v>42.77</v>
    <v>303312400</v>
    <v>LKQ</v>
    <v>LKQ CORPORATION (XNAS:LKQ)</v>
    <v>3205545</v>
    <v>1847065</v>
    <v>1998</v>
  </rv>
  <rv s="2">
    <v>96</v>
  </rv>
  <rv s="0">
    <v>http://en.wikipedia.org/wiki/PPL_Corporation</v>
    <v>Wikipedia</v>
  </rv>
  <rv s="3">
    <v>6</v>
    <v>98</v>
  </rv>
  <rv s="4">
    <v>9</v>
    <v>https://www.bing.com/th?id=AMMS_d9614f9f2df5e89e1694e5bc387c772a&amp;qlt=95</v>
    <v>99</v>
    <v>0</v>
    <v>https://www.bing.com/images/search?form=xlimg&amp;q=ppl+corporation</v>
    <v>Image of PPL CORPORATION</v>
  </rv>
  <rv s="0">
    <v>https://www.bing.com/financeapi/forcetrigger?t=a214vh&amp;q=XNYS%3aPPL&amp;form=skydnc</v>
    <v>Learn more on Bing</v>
  </rv>
  <rv s="7">
    <v>en-US</v>
    <v>a214vh</v>
    <v>268435456</v>
    <v>1</v>
    <v>Powered by Refinitiv</v>
    <v>10</v>
    <v>PPL CORPORATION (XNYS:PPL)</v>
    <v>7</v>
    <v>11</v>
    <v>Finance</v>
    <v>4</v>
    <v>30.94</v>
    <v>18.12</v>
    <v>0.75070000000000003</v>
    <v>-0.61499999999999999</v>
    <v>-3.6659999999999997E-4</v>
    <v>-2.2046999999999997E-2</v>
    <v>-0.01</v>
    <v>USD</v>
    <v>PPL Corporation (PPL) is a utility holding company. Through its subsidiaries, PPL delivers electricity to customers in the United Kingdom, Pennsylvania, Kentucky, Virginia and Tennessee; delivers natural gas to customers in Kentucky, and generates electricity from power plants in Kentucky. PPL operates through U.K. Regulated Segment, Kentucky Regulated Segment and Pennsylvania Regulated Segment. The U.K. Regulated Segment consists of PPL Global, which includes PPL WPD Limited's (WPD) regulated electricity distribution operations, the results of hedging the translation of WPD's earnings from British pound sterling into United States dollars, and certain costs, such as the United States income taxes, administrative costs and allocated financing costs. Kentucky Regulated segment consists of the operations of Louisville Gas and Electric Company (LG&amp;E) and KU Energy LLC (LKE). The Pennsylvania Regulated segment consists of PPL Electric Utilities Corporation (PPL Electric).</v>
    <v>12318</v>
    <v>New York Stock Exchange</v>
    <v>XNYS</v>
    <v>XNYS</v>
    <v>2 N 9th St, ALLENTOWN, PA, 18101-1139 US</v>
    <v>27.9</v>
    <v>100</v>
    <v>Multiline Utilities</v>
    <v>Stock</v>
    <v>44265.037145289061</v>
    <v>101</v>
    <v>27.21</v>
    <v>21769960000</v>
    <v>PPL CORPORATION</v>
    <v>PPL CORPORATION</v>
    <v>27.67</v>
    <v>14.617599999999999</v>
    <v>27.895</v>
    <v>27.28</v>
    <v>27.27</v>
    <v>768984800</v>
    <v>PPL</v>
    <v>PPL CORPORATION (XNYS:PPL)</v>
    <v>7907845</v>
    <v>4557051</v>
    <v>1994</v>
  </rv>
  <rv s="2">
    <v>102</v>
  </rv>
  <rv s="0">
    <v>http://en.wikipedia.org/wiki/Costco</v>
    <v>Wikipedia</v>
  </rv>
  <rv s="3">
    <v>6</v>
    <v>104</v>
  </rv>
  <rv s="4">
    <v>9</v>
    <v>https://www.bing.com/th?id=AMMS_90a82bf7d9bf620ad2bd5ec79a4882af&amp;qlt=95</v>
    <v>105</v>
    <v>0</v>
    <v>https://www.bing.com/images/search?form=xlimg&amp;q=costco</v>
    <v>Image of COSTCO WHOLESALE CORPORATION</v>
  </rv>
  <rv s="0">
    <v>https://www.bing.com/financeapi/forcetrigger?t=a1q6k2&amp;q=XNAS%3aCOST&amp;form=skydnc</v>
    <v>Learn more on Bing</v>
  </rv>
  <rv s="7">
    <v>en-US</v>
    <v>a1q6k2</v>
    <v>268435456</v>
    <v>1</v>
    <v>Powered by Refinitiv</v>
    <v>10</v>
    <v>COSTCO WHOLESALE CORPORATION (XNAS:COST)</v>
    <v>7</v>
    <v>11</v>
    <v>Finance</v>
    <v>4</v>
    <v>388.07</v>
    <v>269.28640000000001</v>
    <v>0.6482</v>
    <v>7.36</v>
    <v>-1.474E-3</v>
    <v>2.3633999999999999E-2</v>
    <v>-0.47</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156000</v>
    <v>Nasdaq Stock Market</v>
    <v>XNAS</v>
    <v>XNAS</v>
    <v>999 Lake Dr, ISSAQUAH, WA, 98027-8990 US</v>
    <v>320.27999999999997</v>
    <v>106</v>
    <v>Diversified Retail</v>
    <v>Stock</v>
    <v>44265.041627592189</v>
    <v>107</v>
    <v>312.70999999999998</v>
    <v>137851300000</v>
    <v>COSTCO WHOLESALE CORPORATION</v>
    <v>COSTCO WHOLESALE CORPORATION</v>
    <v>313.76</v>
    <v>31.8475</v>
    <v>311.42</v>
    <v>318.77999999999997</v>
    <v>318.31</v>
    <v>442654000</v>
    <v>COST</v>
    <v>COSTCO WHOLESALE CORPORATION (XNAS:COST)</v>
    <v>5426779</v>
    <v>3136700</v>
    <v>1987</v>
  </rv>
  <rv s="2">
    <v>108</v>
  </rv>
  <rv s="0">
    <v>http://en.wikipedia.org/wiki/HCA_Healthcare</v>
    <v>Wikipedia</v>
  </rv>
  <rv s="3">
    <v>6</v>
    <v>110</v>
  </rv>
  <rv s="4">
    <v>9</v>
    <v>https://www.bing.com/th?id=AMMS_181fc445d2baf35fcfb3849326282b24&amp;qlt=95</v>
    <v>111</v>
    <v>0</v>
    <v>https://www.bing.com/images/search?form=xlimg&amp;q=hospital+corporation+of+america</v>
    <v>Image of HCA HEALTHCARE, INC.</v>
  </rv>
  <rv s="0">
    <v>https://www.bing.com/financeapi/forcetrigger?t=a1uhnm&amp;q=XNYS%3aHCA&amp;form=skydnc</v>
    <v>Learn more on Bing</v>
  </rv>
  <rv s="7">
    <v>en-US</v>
    <v>a1uhnm</v>
    <v>268435456</v>
    <v>1</v>
    <v>Powered by Refinitiv</v>
    <v>10</v>
    <v>HCA HEALTHCARE, INC. (XNYS:HCA)</v>
    <v>7</v>
    <v>11</v>
    <v>Finance</v>
    <v>4</v>
    <v>194.01</v>
    <v>58.38</v>
    <v>1.6388</v>
    <v>-4.88</v>
    <v>0</v>
    <v>-2.5790999999999998E-2</v>
    <v>0</v>
    <v>USD</v>
    <v>HCA Healthcare, Inc., formerly HCA Holdings, Inc., is a holding company. The Company, through its subsidiaries, owns and operates hospitals and related healthcare entities. As of December 31, 2016, the Company operated in two geographically organized groups, including the National and American Groups. As of December 31, 2016, the National Group included 84 hospitals, which were located in Alaska, California, Florida, southern Georgia, Idaho, Indiana, northern Kentucky, Nevada, New Hampshire, South Carolina, Utah and Virginia. As of December 31, 2016, the American Group included 80 hospitals, which were located in Colorado, northern Georgia, Kansas, southern Kentucky, Louisiana, Mississippi, Missouri, Oklahoma, Tennessee and Texas. As of December 31, 2016, the Company operated six hospitals in England. The Company owns, manages or operates hospitals, freestanding surgery centers and freestanding emergency care facilities, walk-in clinics, diagnostic and imaging centers, among others.</v>
    <v>127000</v>
    <v>New York Stock Exchange</v>
    <v>XNYS</v>
    <v>XNYS</v>
    <v>1 Park Plz, NASHVILLE, TN, 37203-6527 US</v>
    <v>194.01</v>
    <v>112</v>
    <v>Healthcare Providers &amp; Services</v>
    <v>Stock</v>
    <v>44265.000000034372</v>
    <v>113</v>
    <v>183.87</v>
    <v>64315790000</v>
    <v>HCA HEALTHCARE, INC.</v>
    <v>HCA HEALTHCARE, INC.</v>
    <v>191.02</v>
    <v>17.3245</v>
    <v>189.21</v>
    <v>184.33</v>
    <v>184.33</v>
    <v>339917500</v>
    <v>HCA</v>
    <v>HCA HEALTHCARE, INC. (XNYS:HCA)</v>
    <v>2979800</v>
    <v>1727193</v>
    <v>2010</v>
  </rv>
  <rv s="2">
    <v>114</v>
  </rv>
  <rv s="0">
    <v>http://en.wikipedia.org/wiki/News_Corp_(2013–present)</v>
    <v>Wikipedia</v>
  </rv>
  <rv s="3">
    <v>6</v>
    <v>116</v>
  </rv>
  <rv s="4">
    <v>9</v>
    <v>https://www.bing.com/th?id=AMMS_3cd49869286fe50c36774dce0289d14f&amp;qlt=95</v>
    <v>117</v>
    <v>0</v>
    <v>https://www.bing.com/images/search?form=xlimg&amp;q=news+corp</v>
    <v>Image of NEWS CORPORATION</v>
  </rv>
  <rv s="0">
    <v>https://www.bing.com/financeapi/forcetrigger?t=a1yx9c&amp;q=XNAS%3aNWSA&amp;form=skydnc</v>
    <v>Learn more on Bing</v>
  </rv>
  <rv s="7">
    <v>en-US</v>
    <v>a1yx9c</v>
    <v>268435456</v>
    <v>1</v>
    <v>Powered by Refinitiv</v>
    <v>10</v>
    <v>NEWS CORPORATION (XNAS:NWSA)</v>
    <v>7</v>
    <v>11</v>
    <v>Finance</v>
    <v>4</v>
    <v>25.58</v>
    <v>7.9</v>
    <v>1.5974999999999999</v>
    <v>0.61</v>
    <v>0</v>
    <v>2.5165000000000003E-2</v>
    <v>0</v>
    <v>USD</v>
    <v>News Corp is a media and information services company. The Company has businesses across a range of media, including news and information services, subscription video services in Australia, book publishing and digital real estate services. Its segments include News and Information Services, Subscription Video Services, Book Publishing and Digital Real Estate Services. The News and Information Services segment includes its global print, digital and broadcast radio media platforms. Subscription Video Services segment provides video sports, entertainment and news services to pay-tv subscribers and other commercial licensees. Book Publishing segment consists of HarperCollins, a consumer book publisher with operations in approximately 17 countries and particular strengths in general fiction, nonfiction, children’s and religious publishing. Digital Real Estate Services segment consists of the Company’s interest in REA Group and interest in Move.</v>
    <v>23500</v>
    <v>Nasdaq Stock Market</v>
    <v>XNAS</v>
    <v>XNAS</v>
    <v>1211 Avenue of the Americas, NEW YORK, NY, 10036-8701 US</v>
    <v>25.58</v>
    <v>118</v>
    <v>Media &amp; Publishing</v>
    <v>Stock</v>
    <v>44265.038731457811</v>
    <v>119</v>
    <v>24.28</v>
    <v>14117500000</v>
    <v>NEWS CORPORATION</v>
    <v>NEWS CORPORATION</v>
    <v>24.4</v>
    <v>49.653599999999997</v>
    <v>24.24</v>
    <v>24.85</v>
    <v>24.85</v>
    <v>590723100</v>
    <v>NWSA</v>
    <v>NEWS CORPORATION (XNAS:NWSA)</v>
    <v>7223041</v>
    <v>4217926</v>
    <v>2012</v>
  </rv>
  <rv s="2">
    <v>120</v>
  </rv>
  <rv s="0">
    <v>http://en.wikipedia.org/wiki/Western_Union</v>
    <v>Wikipedia</v>
  </rv>
  <rv s="3">
    <v>6</v>
    <v>122</v>
  </rv>
  <rv s="4">
    <v>9</v>
    <v>https://www.bing.com/th?id=AMMS_48a4c10a5e48107e035b74499c1d3100&amp;qlt=95</v>
    <v>123</v>
    <v>0</v>
    <v>https://www.bing.com/images/search?form=xlimg&amp;q=western+union</v>
    <v>Image of THE WESTERN UNION COMPANY</v>
  </rv>
  <rv s="0">
    <v>https://www.bing.com/financeapi/forcetrigger?t=a263u2&amp;q=XNYS%3aWU&amp;form=skydnc</v>
    <v>Learn more on Bing</v>
  </rv>
  <rv s="7">
    <v>en-US</v>
    <v>a263u2</v>
    <v>268435456</v>
    <v>1</v>
    <v>Powered by Refinitiv</v>
    <v>10</v>
    <v>THE WESTERN UNION COMPANY (XNYS:WU)</v>
    <v>7</v>
    <v>11</v>
    <v>Finance</v>
    <v>4</v>
    <v>25.73</v>
    <v>17.39</v>
    <v>0.99819999999999998</v>
    <v>-0.13</v>
    <v>6.4049999999999992E-3</v>
    <v>-5.1770000000000002E-3</v>
    <v>0.16</v>
    <v>USD</v>
    <v>The Western Union Company (Western Union) is a provider of money movement and payment services. The Company operates through two segments: Consumer-to-Consumer and Business Solutions. The Company's Consumer-to-Consumer segment facilitates money transfers between two consumers, primarily through a network of third-party agents. The Company's multi-currency, real-time money transfer services are viewed by the Company as one interconnected network where a money transfer can be sent from one location to another, around the world. Western Union's Business Solutions segment facilitates payment and foreign exchange solutions, primarily cross-border, cross-currency transactions, for small and medium size enterprises and individuals. Business Solutions payment transactions are conducted through various channels, including the phone and via the Internet.</v>
    <v>11000</v>
    <v>New York Stock Exchange</v>
    <v>XNYS</v>
    <v>XNYS</v>
    <v>7001 E Belleview Ave, DENVER, CO, 80237-2738 US</v>
    <v>25.73</v>
    <v>124</v>
    <v>Professional &amp; Commercial Services</v>
    <v>Stock</v>
    <v>44265.025140867969</v>
    <v>125</v>
    <v>24.855</v>
    <v>10318240000</v>
    <v>THE WESTERN UNION COMPANY</v>
    <v>THE WESTERN UNION COMPANY</v>
    <v>24.88</v>
    <v>14.0068</v>
    <v>25.11</v>
    <v>24.98</v>
    <v>25.14</v>
    <v>410921500</v>
    <v>WU</v>
    <v>THE WESTERN UNION COMPANY (XNYS:WU)</v>
    <v>7100481</v>
    <v>4148597</v>
    <v>2006</v>
  </rv>
  <rv s="2">
    <v>126</v>
  </rv>
  <rv s="0">
    <v>http://en.wikipedia.org/wiki/Xcel_Energy</v>
    <v>Wikipedia</v>
  </rv>
  <rv s="3">
    <v>6</v>
    <v>128</v>
  </rv>
  <rv s="4">
    <v>9</v>
    <v>https://www.bing.com/th?id=AMMS_c4a19de3da31881498cd346be1594218&amp;qlt=95</v>
    <v>129</v>
    <v>0</v>
    <v>https://www.bing.com/images/search?form=xlimg&amp;q=xcel+energy</v>
    <v>Image of Xcel Energy Inc.</v>
  </rv>
  <rv s="0">
    <v>https://www.bing.com/financeapi/forcetrigger?t=ay4lu2&amp;q=XNAS%3aXEL&amp;form=skydnc</v>
    <v>Learn more on Bing</v>
  </rv>
  <rv s="7">
    <v>en-US</v>
    <v>ay4lu2</v>
    <v>268435456</v>
    <v>1</v>
    <v>Powered by Refinitiv</v>
    <v>10</v>
    <v>Xcel Energy Inc. (XNAS:XEL)</v>
    <v>7</v>
    <v>11</v>
    <v>Finance</v>
    <v>4</v>
    <v>76.44</v>
    <v>46.58</v>
    <v>0.24979999999999999</v>
    <v>0.19</v>
    <v>-2.5740000000000003E-3</v>
    <v>3.0659999999999997E-3</v>
    <v>-0.16</v>
    <v>USD</v>
    <v>Xcel Energy Inc. is a public utility holding company. The Company's operations include the activity of four utility subsidiaries that serve electric and natural gas customers in eight states. The Company's segments include regulated electric utility, regulated natural gas utility and all other. The Company's utility subsidiaries include NSP-Minnesota, NSP-Wisconsin, Public Service Company of Colorado (PSCo) and Southwestern Public Service Co. (SPS), which serve customers in portions of Colorado, Michigan, Minnesota, New Mexico, North Dakota, South Dakota, Texas and Wisconsin. Along with WYCO Development LLC (WYCO), a joint venture formed with Colorado Interstate Gas Company, LLC (CIG) to develop and lease natural gas pipelines storage and compression facilities, and WestGas InterState, Inc. (WGI), an interstate natural gas pipeline company, these companies comprise the regulated utility operations.</v>
    <v>11367</v>
    <v>Nasdaq Stock Market</v>
    <v>XNAS</v>
    <v>XNAS</v>
    <v>414 Nicollet Mall, MINNEAPOLIS, MN, 55401-1927 US</v>
    <v>62.604999999999997</v>
    <v>130</v>
    <v>Electrical Utilities &amp; IPPs</v>
    <v>Stock</v>
    <v>44265.016611330466</v>
    <v>131</v>
    <v>61.81</v>
    <v>33312720000</v>
    <v>Xcel Energy Inc.</v>
    <v>Xcel Energy Inc.</v>
    <v>62.34</v>
    <v>22.217600000000001</v>
    <v>61.96</v>
    <v>62.15</v>
    <v>61.99</v>
    <v>537648800</v>
    <v>XEL</v>
    <v>Xcel Energy Inc. (XNAS:XEL)</v>
    <v>4960740</v>
    <v>2937699</v>
    <v>1909</v>
  </rv>
  <rv s="2">
    <v>132</v>
  </rv>
  <rv s="0">
    <v>https://www.bing.com/financeapi/forcetrigger?t=a1yism&amp;q=XNYS%3aNI&amp;form=skydnc</v>
    <v>Learn more on Bing</v>
  </rv>
  <rv s="1">
    <v>en-US</v>
    <v>a1yism</v>
    <v>268435456</v>
    <v>1</v>
    <v>Powered by Refinitiv</v>
    <v>0</v>
    <v>NISOURCE INC. (XNYS:NI)</v>
    <v>2</v>
    <v>3</v>
    <v>Finance</v>
    <v>4</v>
    <v>28.62</v>
    <v>19.559999999999999</v>
    <v>0.25829999999999997</v>
    <v>-0.01</v>
    <v>8.6250000000000007E-3</v>
    <v>-4.5370000000000002E-4</v>
    <v>0.19</v>
    <v>USD</v>
    <v>NiSource Inc. is an energy holding company. The Company is engaged in the distribution of natural gas. The Company operates through two business segments: Gas Distribution Operations and Electric Operations. The Company's Gas Distribution Operations segment provides natural gas service and transportation for residential, commercial and industrial customers in Ohio, Pennsylvania, Virginia, Kentucky, Maryland, Indiana and Massachusetts. As of December 31, 2016, the Company's Electric Operations segment provided electric services in 20 counties in the northern part of Indiana. The Company's electric operations segment generated, transmitted and distributed electricity through the Company's subsidiary NIPSCO to approximately 466,000 customers in 20 counties in the northern part of Indiana and engaged in wholesale and transmission transactions, as of December 31, 2016. NIPSCO owned and operated three coal-fired electric generating stations, as of December 31, 2016.</v>
    <v>7301</v>
    <v>New York Stock Exchange</v>
    <v>XNYS</v>
    <v>XNYS</v>
    <v>801 E 86th Ave, MERRILLVILLE, IN, 46410-6272 US</v>
    <v>22.11</v>
    <v>Multiline Utilities</v>
    <v>Stock</v>
    <v>44265.036764907032</v>
    <v>134</v>
    <v>21.86</v>
    <v>8636588000</v>
    <v>NISOURCE INC.</v>
    <v>NISOURCE INC.</v>
    <v>22.05</v>
    <v>0</v>
    <v>22.04</v>
    <v>22.03</v>
    <v>22.22</v>
    <v>391859700</v>
    <v>NI</v>
    <v>NISOURCE INC. (XNYS:NI)</v>
    <v>5633382</v>
    <v>3338067</v>
    <v>2000</v>
  </rv>
  <rv s="2">
    <v>135</v>
  </rv>
  <rv s="0">
    <v>http://en.wikipedia.org/wiki/Analog_Devices</v>
    <v>Wikipedia</v>
  </rv>
  <rv s="3">
    <v>6</v>
    <v>137</v>
  </rv>
  <rv s="4">
    <v>9</v>
    <v>https://www.bing.com/th?id=AMMS_ffaa01ae66e7e7628ec9c602bc3eb58f&amp;qlt=95</v>
    <v>138</v>
    <v>0</v>
    <v>https://www.bing.com/images/search?form=xlimg&amp;q=analog+devices</v>
    <v>Image of ANALOG DEVICES, INC.</v>
  </rv>
  <rv s="0">
    <v>https://www.bing.com/financeapi/forcetrigger?t=a1mvjc&amp;q=XNAS%3aADI&amp;form=skydnc</v>
    <v>Learn more on Bing</v>
  </rv>
  <rv s="7">
    <v>en-US</v>
    <v>a1mvjc</v>
    <v>268435456</v>
    <v>1</v>
    <v>Powered by Refinitiv</v>
    <v>10</v>
    <v>ANALOG DEVICES, INC. (XNAS:ADI)</v>
    <v>7</v>
    <v>11</v>
    <v>Finance</v>
    <v>4</v>
    <v>164.4</v>
    <v>79.075000000000003</v>
    <v>1.3154999999999999</v>
    <v>5.37</v>
    <v>-1.0709999999999999E-3</v>
    <v>3.7275999999999997E-2</v>
    <v>-0.16</v>
    <v>USD</v>
    <v>Analog Devices, Inc. (Analog Devices) designs, manufactures and markets a portfolio of solutions that leverage high-performance analog, mixed-signal and digital signal processing technology, including integrated circuits (ICs), algorithms, software and subsystems. Its products include Analog Products, Converters, Amplifiers/Radio Frequency, Other Analog, Power Management and Reference, and Digital Signal Processing Products. The Company is a supplier of data converter products. The Company is a supplier of high-performance amplifiers. Its analog product line also includes products of high performance radio frequency (RF) ICs. The Company's DSPs are used for high-speed numeric calculations. The Company offers its products for applications in various end markets, such as industrial, automotive, consumer and communications. The Company operates in the United States, Rest of North/South America, Europe, Japan and China.</v>
    <v>15900</v>
    <v>Nasdaq Stock Market</v>
    <v>XNAS</v>
    <v>XNAS</v>
    <v>ONE ANALOG WAY, WILMINGTON, MA, 01887 US</v>
    <v>151.11000000000001</v>
    <v>139</v>
    <v>Semiconductors &amp; Semiconductor Equipment</v>
    <v>Stock</v>
    <v>44265.037527337503</v>
    <v>140</v>
    <v>148.16999999999999</v>
    <v>53142830000</v>
    <v>ANALOG DEVICES, INC.</v>
    <v>ANALOG DEVICES, INC.</v>
    <v>148.72999999999999</v>
    <v>38.1584</v>
    <v>144.06</v>
    <v>149.43</v>
    <v>149.27000000000001</v>
    <v>368893700</v>
    <v>ADI</v>
    <v>ANALOG DEVICES, INC. (XNAS:ADI)</v>
    <v>5203369</v>
    <v>3094644</v>
    <v>1965</v>
  </rv>
  <rv s="2">
    <v>141</v>
  </rv>
  <rv s="0">
    <v>http://en.wikipedia.org/wiki/CarMax</v>
    <v>Wikipedia</v>
  </rv>
  <rv s="3">
    <v>6</v>
    <v>143</v>
  </rv>
  <rv s="4">
    <v>9</v>
    <v>https://www.bing.com/th?id=AMMS_a1bc3e48789f8172b90310c79bc48cc4&amp;qlt=95</v>
    <v>144</v>
    <v>0</v>
    <v>https://www.bing.com/images/search?form=xlimg&amp;q=carmax</v>
    <v>Image of CARMAX, INC.</v>
  </rv>
  <rv s="0">
    <v>https://www.bing.com/financeapi/forcetrigger?t=a1wksm&amp;q=XNYS%3aKMX&amp;form=skydnc</v>
    <v>Learn more on Bing</v>
  </rv>
  <rv s="7">
    <v>en-US</v>
    <v>a1wksm</v>
    <v>268435456</v>
    <v>1</v>
    <v>Powered by Refinitiv</v>
    <v>10</v>
    <v>CARMAX, INC. (XNYS:KMX)</v>
    <v>7</v>
    <v>11</v>
    <v>Finance</v>
    <v>4</v>
    <v>132.54</v>
    <v>37.590000000000003</v>
    <v>1.6558999999999999</v>
    <v>-0.5</v>
    <v>1.0337000000000001E-2</v>
    <v>-3.8709999999999999E-3</v>
    <v>1.33</v>
    <v>USD</v>
    <v>CarMax, Inc. (CarMax) is a holding company. The Company is a retailer of used vehicles. The Company operates through two segments: CarMax Sales Operations and CarMax Auto Finance (CAF). The Company's CarMax Sales Operations segment consists of all aspects of its auto merchandising and service operations, excluding financing provided by CAF. The Company's CAF segment consists of its own finance operation that provides vehicle financing through CarMax stores. The Company operates approximately 160 used car stores in over 70 metropolitan markets. The Company's products and services include retail merchandising, wholesale auctions, extended protection plans (EPPs), reconditioning and service, and customer credit. The Company's CarMax Sales Operations segment sells used vehicles, purchases used vehicles from customers and other sources, sells related products and services, and arranges financing options for customers. CAF operates in the auto finance sector of the consumer finance market.</v>
    <v>27050</v>
    <v>New York Stock Exchange</v>
    <v>XNYS</v>
    <v>XNYS</v>
    <v>12800 Tuckahoe Creek Pkwy, RICHMOND, VA, 23238-1115 US</v>
    <v>132.54</v>
    <v>145</v>
    <v>Specialty Retailers</v>
    <v>Stock</v>
    <v>44265.041101747658</v>
    <v>146</v>
    <v>128.53</v>
    <v>20995480000</v>
    <v>CARMAX, INC.</v>
    <v>CARMAX, INC.</v>
    <v>129.84</v>
    <v>28.467600000000001</v>
    <v>129.16999999999999</v>
    <v>128.66999999999999</v>
    <v>130</v>
    <v>162541400</v>
    <v>KMX</v>
    <v>CARMAX, INC. (XNYS:KMX)</v>
    <v>1722776</v>
    <v>1031120</v>
    <v>1996</v>
  </rv>
  <rv s="2">
    <v>147</v>
  </rv>
  <rv s="0">
    <v>https://creativecommons.org/licenses/by-sa/3.0</v>
    <v>CC BY-SA 3.0</v>
  </rv>
  <rv s="0">
    <v>http://fr.wikipedia.org/wiki/Regency_Centers</v>
    <v>Wikipedia</v>
  </rv>
  <rv s="3">
    <v>149</v>
    <v>150</v>
  </rv>
  <rv s="4">
    <v>9</v>
    <v>https://www.bing.com/th?id=AMMS_35c9de16ed55319241c4f52758b64eb5&amp;qlt=95</v>
    <v>151</v>
    <v>0</v>
    <v>https://www.bing.com/images/search?form=xlimg&amp;q=equity+one</v>
    <v>Image of REGENCY CENTERS CORPORATION</v>
  </rv>
  <rv s="0">
    <v>https://www.bing.com/financeapi/forcetrigger?t=a21ua2&amp;q=XNAS%3aREG&amp;form=skydnc</v>
    <v>Learn more on Bing</v>
  </rv>
  <rv s="7">
    <v>en-US</v>
    <v>a21ua2</v>
    <v>268435456</v>
    <v>1</v>
    <v>Powered by Refinitiv</v>
    <v>10</v>
    <v>REGENCY CENTERS CORPORATION (XNAS:REG)</v>
    <v>7</v>
    <v>11</v>
    <v>Finance</v>
    <v>4</v>
    <v>59.73</v>
    <v>31.8</v>
    <v>1.0952</v>
    <v>-0.63</v>
    <v>0</v>
    <v>-1.0645E-2</v>
    <v>0</v>
    <v>USD</v>
    <v>Regency Centers Corporation is a real estate investment trust (REIT). The Company is the general partner of Regency Centers, L.P. (the Operating Partnership). The Company is engaged in the ownership, management, leasing, acquisition and development of retail shopping centers through the Operating Partnership. The Company's properties include Palm Valley Marketplace, Shops at Arizona, Amerige Heights Town Center, Clayton Valley Shopping Center, Five Points Shopping Center, French Valley Village Center, Hasley Canyon Village, Pleasant Hill Shopping Center, Snell &amp; Branham Plaza, Applewood Shopping Center, Kent Place, Black Rock, Spring Valley Shopping Center and Pebblebrook Plaza. As of December 31, 2016, the Company owned all of the Preferred Units of the Operating Partnership and approximately 99.9% of the Units in the Operating Partnership. The Company owns interest in approximately 412 properties.</v>
    <v>431</v>
    <v>Nasdaq Stock Market</v>
    <v>XNAS</v>
    <v>XNAS</v>
    <v>1 Independent Dr Ste 114, JACKSONVILLE, FL, 32202-5005 US</v>
    <v>58.86</v>
    <v>152</v>
    <v>Residential &amp; Commercial REIT</v>
    <v>Stock</v>
    <v>44264.919119073435</v>
    <v>153</v>
    <v>57.55</v>
    <v>10050480000</v>
    <v>REGENCY CENTERS CORPORATION</v>
    <v>REGENCY CENTERS CORPORATION</v>
    <v>58.73</v>
    <v>225.42189999999999</v>
    <v>59.18</v>
    <v>58.55</v>
    <v>58.55</v>
    <v>169828900</v>
    <v>REG</v>
    <v>REGENCY CENTERS CORPORATION (XNAS:REG)</v>
    <v>2006806</v>
    <v>1201419</v>
    <v>1993</v>
  </rv>
  <rv s="2">
    <v>154</v>
  </rv>
  <rv s="0">
    <v>http://en.wikipedia.org/wiki/Berkshire_Hathaway</v>
    <v>Wikipedia</v>
  </rv>
  <rv s="3">
    <v>149</v>
    <v>156</v>
  </rv>
  <rv s="4">
    <v>9</v>
    <v>https://www.bing.com/th?id=AMMS_030d5c96ae1e8173075ad6734ed25793&amp;qlt=95</v>
    <v>157</v>
    <v>0</v>
    <v>https://www.bing.com/images/search?form=xlimg&amp;q=berkshire+hathaway</v>
    <v>Image of BERKSHIRE HATHAWAY INC.</v>
  </rv>
  <rv s="0">
    <v>https://www.bing.com/financeapi/forcetrigger?t=a1otrw&amp;q=XNYS%3aBRK.B&amp;form=skydnc</v>
    <v>Learn more on Bing</v>
  </rv>
  <rv s="7">
    <v>en-US</v>
    <v>a1otrw</v>
    <v>268435456</v>
    <v>1</v>
    <v>Powered by Refinitiv</v>
    <v>10</v>
    <v>BERKSHIRE HATHAWAY INC. (XNYS:BRK.B)</v>
    <v>7</v>
    <v>11</v>
    <v>Finance</v>
    <v>4</v>
    <v>262.94</v>
    <v>159.5</v>
    <v>0.88639999999999997</v>
    <v>1.41</v>
    <v>-4.6330000000000004E-4</v>
    <v>5.4730000000000004E-3</v>
    <v>-0.12</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360000</v>
    <v>New York Stock Exchange</v>
    <v>XNYS</v>
    <v>XNYS</v>
    <v>3555 Farnam St, OMAHA, NE, 68131-3311 US</v>
    <v>262.94</v>
    <v>158</v>
    <v>Consumer Goods Conglomerates</v>
    <v>Stock</v>
    <v>44265.041084803124</v>
    <v>159</v>
    <v>255.61</v>
    <v>593162900000</v>
    <v>BERKSHIRE HATHAWAY INC.</v>
    <v>BERKSHIRE HATHAWAY INC.</v>
    <v>258.55</v>
    <v>28.277699999999999</v>
    <v>257.61</v>
    <v>259.02</v>
    <v>258.89999999999998</v>
    <v>1531490</v>
    <v>BRK.B</v>
    <v>BERKSHIRE HATHAWAY INC. (XNYS:BRK.B)</v>
    <v>8276597</v>
    <v>4987069</v>
    <v>1998</v>
  </rv>
  <rv s="2">
    <v>160</v>
  </rv>
  <rv s="0">
    <v>https://creativecommons.org/licenses/by-sa/2.0</v>
    <v>CC BY-SA 2.0</v>
  </rv>
  <rv s="0">
    <v>http://it.wikipedia.org/wiki/Chipotle_Mexican_Grill</v>
    <v>Wikipedia</v>
  </rv>
  <rv s="3">
    <v>162</v>
    <v>163</v>
  </rv>
  <rv s="4">
    <v>9</v>
    <v>https://www.bing.com/th?id=AMMS_438254026f33b781954668bf6c40cba6&amp;qlt=95</v>
    <v>164</v>
    <v>0</v>
    <v>https://www.bing.com/images/search?form=xlimg&amp;q=chipotle+mexican+grill</v>
    <v>Image of CHIPOTLE MEXICAN GRILL, INC.</v>
  </rv>
  <rv s="0">
    <v>https://www.bing.com/financeapi/forcetrigger?t=a1pxbh&amp;q=XNYS%3aCMG&amp;form=skydnc</v>
    <v>Learn more on Bing</v>
  </rv>
  <rv s="7">
    <v>en-US</v>
    <v>a1pxbh</v>
    <v>268435456</v>
    <v>1</v>
    <v>Powered by Refinitiv</v>
    <v>10</v>
    <v>CHIPOTLE MEXICAN GRILL, INC. (XNYS:CMG)</v>
    <v>7</v>
    <v>11</v>
    <v>Finance</v>
    <v>4</v>
    <v>1564.91</v>
    <v>415</v>
    <v>1.3975</v>
    <v>92.61</v>
    <v>2.3749999999999999E-3</v>
    <v>6.9371000000000002E-2</v>
    <v>3.39</v>
    <v>USD</v>
    <v>Chipotle Mexican Grill, Inc. (Chipotle), together with its subsidiaries, operates Chipotle Mexican Grill restaurants. The Company's Chipotle Mexican Grill restaurants serve a menu of burritos, tacos, burrito bowls (a burrito without the tortilla) and salads. As of December 31, 2016, the Company managed its operations and restaurants based on 11 regions. As of December 31, 2016, the Company operated 2,198 Chipotle restaurants throughout the United States, as well as 29 international Chipotle restaurants, and it also had 23 restaurants in operation in other non-Chipotle concepts. As of December 31, 2016, 29 of its restaurants were located outside of the United States, with 17 in Canada, six in the United Kingdom, five in France and one in Frankfurt, Germany. The Company sells gift cards, which do not have an expiration date. The Company categorizes its restaurants as end-caps (at the end of a line of retail outlets), in-lines (in a line of retail outlets), free-standing or other.</v>
    <v>88000</v>
    <v>New York Stock Exchange</v>
    <v>XNYS</v>
    <v>XNYS</v>
    <v>610 Newport Center Dr Ste 1300, NEWPORT BEACH, CA, 92660-6413 US</v>
    <v>1433.96</v>
    <v>165</v>
    <v>Hotels &amp; Entertainment Services</v>
    <v>Stock</v>
    <v>44265.040776318747</v>
    <v>166</v>
    <v>1369.97</v>
    <v>37572330000</v>
    <v>CHIPOTLE MEXICAN GRILL, INC.</v>
    <v>CHIPOTLE MEXICAN GRILL, INC.</v>
    <v>1372.9</v>
    <v>106.857</v>
    <v>1335</v>
    <v>1427.61</v>
    <v>1431</v>
    <v>28144070</v>
    <v>CMG</v>
    <v>CHIPOTLE MEXICAN GRILL, INC. (XNYS:CMG)</v>
    <v>529260</v>
    <v>319211</v>
    <v>1998</v>
  </rv>
  <rv s="2">
    <v>167</v>
  </rv>
  <rv s="0">
    <v>http://en.wikipedia.org/wiki/Moody's_Corporation</v>
    <v>Wikipedia</v>
  </rv>
  <rv s="3">
    <v>6</v>
    <v>169</v>
  </rv>
  <rv s="4">
    <v>9</v>
    <v>https://www.bing.com/th?id=AMMS_86c93344cc0b4d4e7af98d9a59fa68c8&amp;qlt=95</v>
    <v>170</v>
    <v>0</v>
    <v>https://www.bing.com/images/search?form=xlimg&amp;q=moody%27s+corporation</v>
    <v>Image of MOODY'S CORPORATION</v>
  </rv>
  <rv s="0">
    <v>https://www.bing.com/financeapi/forcetrigger?t=a1xear&amp;q=XNYS%3aMCO&amp;form=skydnc</v>
    <v>Learn more on Bing</v>
  </rv>
  <rv s="7">
    <v>en-US</v>
    <v>a1xear</v>
    <v>268435456</v>
    <v>1</v>
    <v>Powered by Refinitiv</v>
    <v>10</v>
    <v>MOODY'S CORPORATION (XNYS:MCO)</v>
    <v>7</v>
    <v>11</v>
    <v>Finance</v>
    <v>4</v>
    <v>305.95499999999998</v>
    <v>164.19</v>
    <v>1.1489</v>
    <v>0.56000000000000005</v>
    <v>0</v>
    <v>1.9350000000000001E-3</v>
    <v>0</v>
    <v>USD</v>
    <v>Moody's Corporation (Moody's) is a provider of credit ratings; credit, capital markets and economic related research, data and analytical tools; software solutions and related risk management services, quantitative credit risk measures, financial services training and certification services, and research and analytical services to financial institution customers. The Company operates in two segments: Moody's Investors Service (MIS) and Moody's Analytics (MA). The MIS segment includes its ratings operations. The MA segment develops a range of products and services that support financial analysis and risk management activities of institutional participants in financial markets. The MIS segment includes corporate finance group; structured finance group; financial institutions group; public, project and infrastructure finance, and MIS Other. The MA segment consists of three lines of business: data and analytics business, enterprise risk solutions and professional service.</v>
    <v>11490</v>
    <v>New York Stock Exchange</v>
    <v>XNYS</v>
    <v>XNYS</v>
    <v>7 World Trade Ctr, NEW YORK, NY, 10007-2140 US</v>
    <v>294</v>
    <v>171</v>
    <v>Professional &amp; Commercial Services</v>
    <v>Stock</v>
    <v>44265.000000010936</v>
    <v>172</v>
    <v>289.73</v>
    <v>54161710000</v>
    <v>MOODY'S CORPORATION</v>
    <v>MOODY'S CORPORATION</v>
    <v>292.17</v>
    <v>30.819700000000001</v>
    <v>289.48</v>
    <v>290.04000000000002</v>
    <v>290.04000000000002</v>
    <v>187100000</v>
    <v>MCO</v>
    <v>MOODY'S CORPORATION (XNYS:MCO)</v>
    <v>1312520</v>
    <v>791876</v>
    <v>2000</v>
  </rv>
  <rv s="2">
    <v>173</v>
  </rv>
  <rv s="0">
    <v>http://en.wikipedia.org/wiki/ServiceNow</v>
    <v>Wikipedia</v>
  </rv>
  <rv s="3">
    <v>6</v>
    <v>175</v>
  </rv>
  <rv s="4">
    <v>9</v>
    <v>https://www.bing.com/th?id=AMMS_45f18651fa8c40d97ba4021a376b2bf0&amp;qlt=95</v>
    <v>176</v>
    <v>0</v>
    <v>https://www.bing.com/images/search?form=xlimg&amp;q=servicenow</v>
    <v>Image of SERVICENOW, INC.</v>
  </rv>
  <rv s="0">
    <v>https://www.bing.com/financeapi/forcetrigger?t=a1yoa2&amp;q=XNYS%3aNOW&amp;form=skydnc</v>
    <v>Learn more on Bing</v>
  </rv>
  <rv s="7">
    <v>en-US</v>
    <v>a1yoa2</v>
    <v>268435456</v>
    <v>1</v>
    <v>Powered by Refinitiv</v>
    <v>10</v>
    <v>SERVICENOW, INC. (XNYS:NOW)</v>
    <v>7</v>
    <v>11</v>
    <v>Finance</v>
    <v>4</v>
    <v>598.37</v>
    <v>238.93</v>
    <v>0.98899999999999999</v>
    <v>24.9</v>
    <v>2.137E-3</v>
    <v>5.3658000000000004E-2</v>
    <v>1.0449999999999999</v>
    <v>USD</v>
    <v>ServiceNow, Inc. is provider of enterprise cloud computing solutions that define, structure, manage and automate services for global enterprises. The Company offers a set of cloud-based services that automate workflow within and between departments in an enterprise. It provides workflow solutions, and focuses on service management for customer support, human resources, security operations and other enterprise departments. The platform also enables customers to create, by themselves or with its partners, their own service-oriented business applications throughout the enterprise. The Company delivers its software through the Internet as a service. It markets its services to enterprises in a range of industries, including financial services, consumer products, information technology services, healthcare, government, education and technology. It operates data centers in Australia, Brazil, Canada, Hong Kong, the Netherlands, Singapore, Switzerland, the United Kingdom and the United States.</v>
    <v>13096</v>
    <v>New York Stock Exchange</v>
    <v>XNYS</v>
    <v>XNYS</v>
    <v>2225 Lawson Ln, SANTA CLARA, CA, 95054-3311 US</v>
    <v>493.56</v>
    <v>177</v>
    <v>Software &amp; IT Services</v>
    <v>Stock</v>
    <v>44265.04007481406</v>
    <v>178</v>
    <v>478.78</v>
    <v>91000200000</v>
    <v>SERVICENOW, INC.</v>
    <v>SERVICENOW, INC.</v>
    <v>480.71</v>
    <v>786.59209999999996</v>
    <v>464.05</v>
    <v>488.95</v>
    <v>489.995</v>
    <v>196100000</v>
    <v>NOW</v>
    <v>SERVICENOW, INC. (XNYS:NOW)</v>
    <v>2448208</v>
    <v>1482555</v>
    <v>2012</v>
  </rv>
  <rv s="2">
    <v>179</v>
  </rv>
  <rv s="0">
    <v>http://en.wikipedia.org/wiki/American_Express</v>
    <v>Wikipedia</v>
  </rv>
  <rv s="3">
    <v>6</v>
    <v>181</v>
  </rv>
  <rv s="4">
    <v>9</v>
    <v>https://www.bing.com/th?id=AMMS_4b0bb9ecc06de08643063b8d43f8b996&amp;qlt=95</v>
    <v>182</v>
    <v>0</v>
    <v>https://www.bing.com/images/search?form=xlimg&amp;q=american+express</v>
    <v>Image of AMERICAN EXPRESS COMPANY</v>
  </rv>
  <rv s="0">
    <v>https://www.bing.com/financeapi/forcetrigger?t=a1o2lh&amp;q=XNYS%3aAXP&amp;form=skydnc</v>
    <v>Learn more on Bing</v>
  </rv>
  <rv s="7">
    <v>en-US</v>
    <v>a1o2lh</v>
    <v>268435456</v>
    <v>1</v>
    <v>Powered by Refinitiv</v>
    <v>10</v>
    <v>AMERICAN EXPRESS COMPANY (XNYS:AXP)</v>
    <v>7</v>
    <v>11</v>
    <v>Finance</v>
    <v>4</v>
    <v>151.46</v>
    <v>67</v>
    <v>1.2748999999999999</v>
    <v>-5.17</v>
    <v>6.0650000000000001E-3</v>
    <v>-3.4404999999999998E-2</v>
    <v>0.88</v>
    <v>USD</v>
    <v>American Express Company, together with its subsidiaries, is a global services company. The Company's principal products and services are charge and credit card products, and travel-related services offered to consumers and businesses around the world. The Company's segments include the Global Consumer Services Group (GCSG), Global Merchant and Network Services (GMNS), and Global Commercial Services (GCS). The Company's range of products and services includes network services; merchant acquisition and processing, servicing and settlement, and point-of-sale marketing and information products and services for merchants; other fee services, including fraud prevention services and the design and operation of customer loyalty programs; expense management products and services, and stored value/prepaid products.</v>
    <v>59000</v>
    <v>New York Stock Exchange</v>
    <v>XNYS</v>
    <v>XNYS</v>
    <v>200 Vesey St Fl 50, NEW YORK, NY, 10285-1000 US</v>
    <v>149.08000000000001</v>
    <v>183</v>
    <v>Banking Services</v>
    <v>Stock</v>
    <v>44265.041639721872</v>
    <v>184</v>
    <v>144.11000000000001</v>
    <v>121055900000</v>
    <v>AMERICAN EXPRESS COMPANY</v>
    <v>AMERICAN EXPRESS COMPANY</v>
    <v>148.58000000000001</v>
    <v>39.9193</v>
    <v>150.27000000000001</v>
    <v>145.1</v>
    <v>145.97999999999999</v>
    <v>805589000</v>
    <v>AXP</v>
    <v>AMERICAN EXPRESS COMPANY (XNYS:AXP)</v>
    <v>5806098</v>
    <v>3526338</v>
    <v>1965</v>
  </rv>
  <rv s="2">
    <v>185</v>
  </rv>
  <rv s="0">
    <v>http://en.wikipedia.org/wiki/CenterPoint_Energy</v>
    <v>Wikipedia</v>
  </rv>
  <rv s="3">
    <v>6</v>
    <v>187</v>
  </rv>
  <rv s="4">
    <v>9</v>
    <v>https://www.bing.com/th?id=AMMS_61d8d1fb2fbaee6e1dfda7c9c6135b79&amp;qlt=95</v>
    <v>188</v>
    <v>0</v>
    <v>https://www.bing.com/images/search?form=xlimg&amp;q=centerpoint+energy</v>
    <v>Image of CENTERPOINT ENERGY, INC.</v>
  </rv>
  <rv s="0">
    <v>https://www.bing.com/financeapi/forcetrigger?t=a1q1tc&amp;q=XNYS%3aCNP&amp;form=skydnc</v>
    <v>Learn more on Bing</v>
  </rv>
  <rv s="7">
    <v>en-US</v>
    <v>a1q1tc</v>
    <v>268435456</v>
    <v>1</v>
    <v>Powered by Refinitiv</v>
    <v>10</v>
    <v>CENTERPOINT ENERGY, INC. (XNYS:CNP)</v>
    <v>7</v>
    <v>11</v>
    <v>Finance</v>
    <v>4</v>
    <v>25.39</v>
    <v>11.58</v>
    <v>0.92290000000000005</v>
    <v>0.09</v>
    <v>0</v>
    <v>4.3249999999999999E-3</v>
    <v>0</v>
    <v>USD</v>
    <v>CenterPoint Energy, Inc. is a public utility holding company. The Company, through its subsidiaries, owns and operates electric transmission and distribution facilities, and natural gas distribution facilities. The Electric Transmission &amp; Distribution segment provides electric transmission and distribution services to retail electric providers. Its Natural Gas Distribution segment offers intrastate natural gas sales to and natural gas transportation and distribution for residential, commercial and industrial customers. Its Energy Services segment includes non-rate regulated gas sales and transportation and storage services for commercial and industrial customers. Its Midstream Investments segment includes equity investment in Enable that owns, operates and develops natural gas and crude oil assets. Its Other Operations segment includes office buildings and other real estate used in its business operations and other corporate operations.</v>
    <v>9541</v>
    <v>New York Stock Exchange</v>
    <v>XNYS</v>
    <v>XNYS</v>
    <v>1111 Louisiana St, HOUSTON, TX, 77002-5230 US</v>
    <v>21.05</v>
    <v>189</v>
    <v>Multiline Utilities</v>
    <v>Stock</v>
    <v>44265.000000034372</v>
    <v>190</v>
    <v>20.59</v>
    <v>11478380000</v>
    <v>CENTERPOINT ENERGY, INC.</v>
    <v>CENTERPOINT ENERGY, INC.</v>
    <v>20.76</v>
    <v>0</v>
    <v>20.81</v>
    <v>20.9</v>
    <v>20.9</v>
    <v>551579900</v>
    <v>CNP</v>
    <v>CENTERPOINT ENERGY, INC. (XNYS:CNP)</v>
    <v>7772011</v>
    <v>4729386</v>
    <v>2001</v>
  </rv>
  <rv s="2">
    <v>191</v>
  </rv>
  <rv s="0">
    <v>http://es.wikipedia.org/wiki/Philip_Morris_International</v>
    <v>Wikipedia</v>
  </rv>
  <rv s="3">
    <v>149</v>
    <v>193</v>
  </rv>
  <rv s="4">
    <v>9</v>
    <v>https://www.bing.com/th?id=AMMS_dfaeac42ecdfcc0598c8cc7d3293fb26&amp;qlt=95</v>
    <v>194</v>
    <v>0</v>
    <v>https://www.bing.com/images/search?form=xlimg&amp;q=philip+morris+international</v>
    <v>Image of Philip Morris International Inc.</v>
  </rv>
  <rv s="0">
    <v>https://www.bing.com/financeapi/forcetrigger?t=a1zzmw&amp;q=XNYS%3aPM&amp;form=skydnc</v>
    <v>Learn more on Bing</v>
  </rv>
  <rv s="7">
    <v>en-US</v>
    <v>a1zzmw</v>
    <v>268435456</v>
    <v>1</v>
    <v>Powered by Refinitiv</v>
    <v>10</v>
    <v>Philip Morris International Inc. (XNYS:PM)</v>
    <v>7</v>
    <v>11</v>
    <v>Finance</v>
    <v>4</v>
    <v>88.19</v>
    <v>56.01</v>
    <v>0.82699999999999996</v>
    <v>0.71</v>
    <v>-2.4120000000000001E-3</v>
    <v>8.2210000000000009E-3</v>
    <v>-0.21</v>
    <v>USD</v>
    <v>Philip Morris International Inc. is a holding company. The Company is engaged in the manufacture and sale of cigarettes, other tobacco products and other nicotine-containing products in markets outside of the United States. Its segments include European Union (EU); Eastern Europe, Middle East &amp; Africa (EEMA); Asia, and Latin America &amp; Canada. The Company's portfolio of international and local brands is led by Marlboro. Its mid-price brands are L&amp;M, Lark, Merit, Muratti and Philip Morris. Its other international brands include Bond Street, Chesterfield, Next and Red &amp; White. The Company also owns various local cigarette brands, such as Dji Sam Soe, Sampoerna and U Mild in Indonesia; Champion, Fortune and Jackpot in the Philippines; Apollo-Soyuz and Optima in Russia; Morven Gold in Pakistan; Boston in Colombia; Belmont, Canadian Classics and Number 7 in Canada; f6 in Germany; Delicados in Mexico; Assos in Greece, and Petra in the Czech Republic and Slovakia.</v>
    <v>71000</v>
    <v>New York Stock Exchange</v>
    <v>XNYS</v>
    <v>XNYS</v>
    <v>120 Park Ave, NEW YORK, NY, 10017-5577 US</v>
    <v>87.72</v>
    <v>195</v>
    <v>Food &amp; Tobacco</v>
    <v>Stock</v>
    <v>44265.038871851561</v>
    <v>196</v>
    <v>86.23</v>
    <v>134501500000</v>
    <v>Philip Morris International Inc.</v>
    <v>Philip Morris International Inc.</v>
    <v>86.69</v>
    <v>16.7407</v>
    <v>86.36</v>
    <v>87.07</v>
    <v>86.86</v>
    <v>1557452000</v>
    <v>PM</v>
    <v>Philip Morris International Inc. (XNYS:PM)</v>
    <v>7211751</v>
    <v>4459375</v>
    <v>2007</v>
  </rv>
  <rv s="2">
    <v>197</v>
  </rv>
  <rv s="0">
    <v>https://www.bing.com/financeapi/forcetrigger?t=a25xm7&amp;q=XNYS%3aWMB&amp;form=skydnc</v>
    <v>Learn more on Bing</v>
  </rv>
  <rv s="1">
    <v>en-US</v>
    <v>a25xm7</v>
    <v>268435456</v>
    <v>1</v>
    <v>Powered by Refinitiv</v>
    <v>0</v>
    <v>THE WILLIAMS COMPANIES, INC. (XNYS:WMB)</v>
    <v>2</v>
    <v>3</v>
    <v>Finance</v>
    <v>4</v>
    <v>24.69</v>
    <v>8.41</v>
    <v>1.5382</v>
    <v>-0.56000000000000005</v>
    <v>1.6129000000000001E-2</v>
    <v>-2.3216999999999998E-2</v>
    <v>0.38</v>
    <v>USD</v>
    <v>The Williams Companies, Inc. is an energy infrastructure company. The Company’s segments include Transmission &amp; Gulf of Mexico, Northeast G&amp;P and West. Transmission &amp; Gulf of Mexico is comprised of its interstate natural gas pipelines, Transco and Northwest Pipeline, as well as natural gas gathering, processing, and treating assets and crude oil production handling and transportation assets in the Gulf Coast region. Northeast G&amp;P is comprised of its midstream gathering, processing, and fractionation businesses in the Marcellus Shale region primarily in Pennsylvania, New York and the Utica Shale region of eastern Ohio. West is comprised of its gas gathering, processing and treating operations in the Rocky Mountain region of Colorado and Wyoming, the Barnett Shale region of north-central Texas, the Eagle Ford Shale region of south Texas, the Haynesville Shale region of northwest Louisiana and the Mid-Continent region.</v>
    <v>4739</v>
    <v>New York Stock Exchange</v>
    <v>XNYS</v>
    <v>XNYS</v>
    <v>One Williams Ctr, TULSA, OK, 74172 US</v>
    <v>24.24</v>
    <v>Oil &amp; Gas Related Equipment and Services</v>
    <v>Stock</v>
    <v>44265.037493714844</v>
    <v>199</v>
    <v>23.48</v>
    <v>29276630000</v>
    <v>THE WILLIAMS COMPANIES, INC.</v>
    <v>THE WILLIAMS COMPANIES, INC.</v>
    <v>24.2</v>
    <v>141.541</v>
    <v>24.12</v>
    <v>23.56</v>
    <v>23.94</v>
    <v>1213790000</v>
    <v>WMB</v>
    <v>THE WILLIAMS COMPANIES, INC. (XNYS:WMB)</v>
    <v>13657291</v>
    <v>8561063</v>
    <v>1987</v>
  </rv>
  <rv s="2">
    <v>200</v>
  </rv>
  <rv s="0">
    <v>http://en.wikipedia.org/wiki/Comerica</v>
    <v>Wikipedia</v>
  </rv>
  <rv s="3">
    <v>6</v>
    <v>202</v>
  </rv>
  <rv s="4">
    <v>9</v>
    <v>https://www.bing.com/th?id=AMMS_955527c4d9cf6ea2c476d36ba90fc061&amp;qlt=95</v>
    <v>203</v>
    <v>0</v>
    <v>https://www.bing.com/images/search?form=xlimg&amp;q=comerica</v>
    <v>Image of COMERICA INCORPORATED</v>
  </rv>
  <rv s="0">
    <v>https://www.bing.com/financeapi/forcetrigger?t=a1pw9c&amp;q=XNYS%3aCMA&amp;form=skydnc</v>
    <v>Learn more on Bing</v>
  </rv>
  <rv s="7">
    <v>en-US</v>
    <v>a1pw9c</v>
    <v>268435456</v>
    <v>1</v>
    <v>Powered by Refinitiv</v>
    <v>10</v>
    <v>COMERICA INCORPORATED (XNYS:CMA)</v>
    <v>7</v>
    <v>11</v>
    <v>Finance</v>
    <v>4</v>
    <v>73.73</v>
    <v>24.28</v>
    <v>1.6407</v>
    <v>-2.64</v>
    <v>0</v>
    <v>-3.6580000000000001E-2</v>
    <v>0</v>
    <v>USD</v>
    <v>Comerica Incorporated is a financial services company. The Company's principal activity is lending to and accepting deposits from businesses and individuals. The Company's segments include the Business Bank, the Retail Bank, Wealth Management, Finance and Other. The Business Bank serves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The Retail Bank includes small business banking and personal financial services, consisting of consumer lending, consumer deposit gathering and mortgage loan origination. The Wealth Management segment offers products and services consisting of fiduciary services, private banking, retirement services, investment advisory services, investment banking and brokerage services.</v>
    <v>7429</v>
    <v>New York Stock Exchange</v>
    <v>XNYS</v>
    <v>XNYS</v>
    <v>1717 Main St # MC6404, DALLAS, TX, 75201-4612 US</v>
    <v>71.930000000000007</v>
    <v>204</v>
    <v>Banking Services</v>
    <v>Stock</v>
    <v>44265.000000022657</v>
    <v>205</v>
    <v>68.16</v>
    <v>10052270000</v>
    <v>COMERICA INCORPORATED</v>
    <v>COMERICA INCORPORATED</v>
    <v>70.45</v>
    <v>21.9711</v>
    <v>72.17</v>
    <v>69.53</v>
    <v>69.53</v>
    <v>139286000</v>
    <v>CMA</v>
    <v>COMERICA INCORPORATED (XNYS:CMA)</v>
    <v>1944734</v>
    <v>1231595</v>
    <v>1972</v>
  </rv>
  <rv s="2">
    <v>206</v>
  </rv>
  <rv s="0">
    <v>https://www.bing.com/financeapi/forcetrigger?t=a1ruc7&amp;q=XNYS%3aEL&amp;form=skydnc</v>
    <v>Learn more on Bing</v>
  </rv>
  <rv s="1">
    <v>en-US</v>
    <v>a1ruc7</v>
    <v>268435456</v>
    <v>1</v>
    <v>Powered by Refinitiv</v>
    <v>0</v>
    <v>THE ESTEE LAUDER COMPANIES INC. (XNYS:EL)</v>
    <v>2</v>
    <v>3</v>
    <v>Finance</v>
    <v>4</v>
    <v>298.31</v>
    <v>137.01140000000001</v>
    <v>0.94240000000000002</v>
    <v>-0.05</v>
    <v>7.0709999999999992E-3</v>
    <v>-1.785E-4</v>
    <v>1.98</v>
    <v>USD</v>
    <v>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v>
    <v>48000</v>
    <v>New York Stock Exchange</v>
    <v>XNYS</v>
    <v>XNYS</v>
    <v>767 5th Ave, NEW YORK, NY, 10153-0023 US</v>
    <v>285.58</v>
    <v>Personal &amp; Household Products &amp; Services</v>
    <v>Stock</v>
    <v>44265.035394050785</v>
    <v>208</v>
    <v>279.36</v>
    <v>101598100000</v>
    <v>THE ESTEE LAUDER COMPANIES INC.</v>
    <v>THE ESTEE LAUDER COMPANIES INC.</v>
    <v>284.73</v>
    <v>112.2786</v>
    <v>280.07</v>
    <v>280.02</v>
    <v>282</v>
    <v>362759500</v>
    <v>EL</v>
    <v>THE ESTEE LAUDER COMPANIES INC. (XNYS:EL)</v>
    <v>2465220</v>
    <v>1566842</v>
    <v>1976</v>
  </rv>
  <rv s="2">
    <v>209</v>
  </rv>
  <rv s="0">
    <v>http://en.wikipedia.org/wiki/Tyson_Foods</v>
    <v>Wikipedia</v>
  </rv>
  <rv s="3">
    <v>6</v>
    <v>211</v>
  </rv>
  <rv s="4">
    <v>9</v>
    <v>https://www.bing.com/th?id=AMMS_9734341bbf21e6897e6f5a679c54eb9e&amp;qlt=95</v>
    <v>212</v>
    <v>0</v>
    <v>https://www.bing.com/images/search?form=xlimg&amp;q=tyson+foods</v>
    <v>Image of TYSON FOODS, INC.</v>
  </rv>
  <rv s="0">
    <v>https://www.bing.com/financeapi/forcetrigger?t=a24km7&amp;q=XNYS%3aTSN&amp;form=skydnc</v>
    <v>Learn more on Bing</v>
  </rv>
  <rv s="7">
    <v>en-US</v>
    <v>a24km7</v>
    <v>268435456</v>
    <v>1</v>
    <v>Powered by Refinitiv</v>
    <v>10</v>
    <v>TYSON FOODS, INC. (XNYS:TSN)</v>
    <v>7</v>
    <v>11</v>
    <v>Finance</v>
    <v>4</v>
    <v>74.38</v>
    <v>42.57</v>
    <v>0.81040000000000001</v>
    <v>-1.3</v>
    <v>-4.006E-3</v>
    <v>-1.7641E-2</v>
    <v>-0.28999999999999998</v>
    <v>USD</v>
    <v>Tyson Foods, Inc. is a food company, which is engaged in offering chicken, beef and pork, as well as prepared foods. The Company offers food products under Tyson, Jimmy Dean, Hillshire Farm, Sara Lee, Ball Park, Wright, Aidells and State Fair brands. The Company operates through four segments: Chicken, Beef, Pork and Prepared Foods. It operates a vertically integrated chicken production process, which consists of breeding stock, contract growers, feed production, processing, further-processing, marketing and transportation of chicken and related allied products, including animal and pet food ingredients. Through its subsidiary, Cobb-Vantress, Inc. (Cobb), the Company is engaged in supplying poultry breeding stock across the world. It produces a range of fresh, frozen and refrigerated food products. Its products are marketed and sold by its sales staff to grocery retailers, grocery wholesalers, meat distributors, warehouse club stores and military commissaries, among others.</v>
    <v>139000</v>
    <v>New York Stock Exchange</v>
    <v>XNYS</v>
    <v>XNYS</v>
    <v>2200 W Don Tyson Pkwy, SPRINGDALE, AR, 72762-6901 US</v>
    <v>73.97</v>
    <v>213</v>
    <v>Food &amp; Tobacco</v>
    <v>Stock</v>
    <v>44265.035063726566</v>
    <v>214</v>
    <v>72.11</v>
    <v>26877150000</v>
    <v>TYSON FOODS, INC.</v>
    <v>TYSON FOODS, INC.</v>
    <v>73.48</v>
    <v>13.301399999999999</v>
    <v>73.69</v>
    <v>72.39</v>
    <v>72.099999999999994</v>
    <v>364732600</v>
    <v>TSN</v>
    <v>TYSON FOODS, INC. (XNYS:TSN)</v>
    <v>3763758</v>
    <v>2394121</v>
    <v>1986</v>
  </rv>
  <rv s="2">
    <v>215</v>
  </rv>
  <rv s="0">
    <v>http://tr.wikipedia.org/wiki/Texas_Instruments</v>
    <v>Wikipedia</v>
  </rv>
  <rv s="3">
    <v>6</v>
    <v>217</v>
  </rv>
  <rv s="4">
    <v>9</v>
    <v>https://www.bing.com/th?id=AMMS_f9177144b1334310e4aaa8bd125535fd&amp;qlt=95</v>
    <v>218</v>
    <v>0</v>
    <v>https://www.bing.com/images/search?form=xlimg&amp;q=texas+instruments</v>
    <v>Image of TEXAS INSTRUMENTS INCORPORATED</v>
  </rv>
  <rv s="0">
    <v>https://www.bing.com/financeapi/forcetrigger?t=a24p1h&amp;q=XNAS%3aTXN&amp;form=skydnc</v>
    <v>Learn more on Bing</v>
  </rv>
  <rv s="7">
    <v>en-US</v>
    <v>a24p1h</v>
    <v>268435456</v>
    <v>1</v>
    <v>Powered by Refinitiv</v>
    <v>10</v>
    <v>TEXAS INSTRUMENTS INCORPORATED (XNAS:TXN)</v>
    <v>7</v>
    <v>11</v>
    <v>Finance</v>
    <v>4</v>
    <v>181.8</v>
    <v>93.09</v>
    <v>1.0658000000000001</v>
    <v>8.25</v>
    <v>5.2829999999999999E-4</v>
    <v>5.0890999999999999E-2</v>
    <v>0.09</v>
    <v>USD</v>
    <v>Texas Instruments Incorporated designs, makes and sells semiconductors to electronics designers and manufacturers across the world. The Company operates through two segments: Analog and Embedded Processing. As of December 31, 2016, the Company had design, manufacturing or sales operations in more than 30 countries. The Company's Analog segment's product line includes High Volume Analog &amp; Logic (HVAL), Power Management (Power), High Performance Analog (HPA) and Silicon Valley Analog (SVA). HVAL products support applications, such as automotive safety devices, touchscreen controllers, low-voltage motor drivers and integrated motor controllers. The Company's Embedded Processing segment's product line includes Processor, Microcontrollers and Connectivity. Processor products include digital signal processors (DSPs) and applications processors. DSPs perform mathematical computations to process digital data.</v>
    <v>30000</v>
    <v>Nasdaq Stock Market</v>
    <v>XNAS</v>
    <v>XNAS</v>
    <v>12500 T I Blvd, DALLAS, TX, 75243-0592 US</v>
    <v>171.85</v>
    <v>219</v>
    <v>Semiconductors &amp; Semiconductor Equipment</v>
    <v>Stock</v>
    <v>44265.040879710155</v>
    <v>220</v>
    <v>166.29</v>
    <v>149180000000</v>
    <v>TEXAS INSTRUMENTS INCORPORATED</v>
    <v>TEXAS INSTRUMENTS INCORPORATED</v>
    <v>167.17</v>
    <v>27.153600000000001</v>
    <v>162.11000000000001</v>
    <v>170.36</v>
    <v>170.45</v>
    <v>920239200</v>
    <v>TXN</v>
    <v>TEXAS INSTRUMENTS INCORPORATED (XNAS:TXN)</v>
    <v>7610263</v>
    <v>4840927</v>
    <v>1938</v>
  </rv>
  <rv s="2">
    <v>221</v>
  </rv>
  <rv s="0">
    <v>http://en.wikipedia.org/wiki/Colgate-Palmolive</v>
    <v>Wikipedia</v>
  </rv>
  <rv s="3">
    <v>6</v>
    <v>223</v>
  </rv>
  <rv s="4">
    <v>9</v>
    <v>https://www.bing.com/th?id=AMMS_cec201f1b51d4b5491d6137ef9823c5e&amp;qlt=95</v>
    <v>224</v>
    <v>0</v>
    <v>https://www.bing.com/images/search?form=xlimg&amp;q=colgate-palmolive</v>
    <v>Image of COLGATE-PALMOLIVE COMPANY</v>
  </rv>
  <rv s="0">
    <v>https://www.bing.com/financeapi/forcetrigger?t=a1pshw&amp;q=XNYS%3aCL&amp;form=skydnc</v>
    <v>Learn more on Bing</v>
  </rv>
  <rv s="7">
    <v>en-US</v>
    <v>a1pshw</v>
    <v>268435456</v>
    <v>1</v>
    <v>Powered by Refinitiv</v>
    <v>10</v>
    <v>COLGATE-PALMOLIVE COMPANY (XNYS:CL)</v>
    <v>7</v>
    <v>11</v>
    <v>Finance</v>
    <v>4</v>
    <v>86.41</v>
    <v>58.49</v>
    <v>0.59040000000000004</v>
    <v>-1.51</v>
    <v>0</v>
    <v>-1.9751000000000001E-2</v>
    <v>0</v>
    <v>USD</v>
    <v>Colgate-Palmolive Company (Colgate) is a consumer products company. The Company operates in two product segments: Oral, Personal and Home Care, and Pet Nutrition. The Oral, Personal and Home Care product segment is operated through five geographic segments, which include North America, Latin America, Europe, Asia Pacific and Africa/Eurasia. The Company's oral care products include Colgate Total, Colgate Sensitive Pro-Relief, Colgate Max Fresh and Colgate Optic White. The Company is also engaged in various product categories of the personal care market with operations in liquid hand soap, which it sells under the Palmolive, Protex and Softsoap brands. The Company manufactures and markets a range of products for the home care market, including Palmolive and Ajax dishwashing liquids, Fabuloso and Ajax household cleaners and Murphy's Oil Soap. The Company, through its Hill's Pet Nutrition segment (Hill's), manufactures pet nutrition products for dogs and cats.</v>
    <v>34200</v>
    <v>New York Stock Exchange</v>
    <v>XNYS</v>
    <v>XNYS</v>
    <v>300 PARK AVE, NEW YORK, NY, 10022-7402 US</v>
    <v>77.34</v>
    <v>225</v>
    <v>Personal &amp; Household Products &amp; Services</v>
    <v>Stock</v>
    <v>44265.022890196095</v>
    <v>226</v>
    <v>74.849999999999994</v>
    <v>64872620000</v>
    <v>COLGATE-PALMOLIVE COMPANY</v>
    <v>COLGATE-PALMOLIVE COMPANY</v>
    <v>76.73</v>
    <v>24.380800000000001</v>
    <v>76.45</v>
    <v>74.94</v>
    <v>74.94</v>
    <v>848562700</v>
    <v>CL</v>
    <v>COLGATE-PALMOLIVE COMPANY (XNYS:CL)</v>
    <v>7085421</v>
    <v>4514018</v>
    <v>1923</v>
  </rv>
  <rv s="2">
    <v>227</v>
  </rv>
  <rv s="0">
    <v>http://en.wikipedia.org/wiki/PepsiCo</v>
    <v>Wikipedia</v>
  </rv>
  <rv s="3">
    <v>6</v>
    <v>229</v>
  </rv>
  <rv s="4">
    <v>9</v>
    <v>https://www.bing.com/th?id=AMMS_8652a45bbfd0de9b1ee14358b3e31e8d&amp;qlt=95</v>
    <v>230</v>
    <v>0</v>
    <v>https://www.bing.com/images/search?form=xlimg&amp;q=pepsico</v>
    <v>Image of PEPSICO, INC.</v>
  </rv>
  <rv s="0">
    <v>https://www.bing.com/financeapi/forcetrigger?t=axyhnm&amp;q=XNAS%3aPEP&amp;form=skydnc</v>
    <v>Learn more on Bing</v>
  </rv>
  <rv s="7">
    <v>en-US</v>
    <v>axyhnm</v>
    <v>268435456</v>
    <v>1</v>
    <v>Powered by Refinitiv</v>
    <v>10</v>
    <v>PEPSICO, INC. (XNAS:PEP)</v>
    <v>7</v>
    <v>11</v>
    <v>Finance</v>
    <v>4</v>
    <v>148.77000000000001</v>
    <v>101.42</v>
    <v>0.59360000000000002</v>
    <v>0.12</v>
    <v>-1.7390000000000001E-3</v>
    <v>9.0819999999999996E-4</v>
    <v>-0.23</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291000</v>
    <v>Nasdaq Stock Market</v>
    <v>XNAS</v>
    <v>XNAS</v>
    <v>700 ANDERSON HILL RD, PURCHASE, NY, 10577-1401 US</v>
    <v>133.91</v>
    <v>231</v>
    <v>Beverages</v>
    <v>Stock</v>
    <v>44265.039112696097</v>
    <v>232</v>
    <v>132</v>
    <v>182287700000</v>
    <v>PEPSICO, INC.</v>
    <v>PEPSICO, INC.</v>
    <v>132.94</v>
    <v>25.8322</v>
    <v>132.13</v>
    <v>132.25</v>
    <v>132.02000000000001</v>
    <v>1379609000</v>
    <v>PEP</v>
    <v>PEPSICO, INC. (XNAS:PEP)</v>
    <v>8930215</v>
    <v>5695084</v>
    <v>1986</v>
  </rv>
  <rv s="2">
    <v>233</v>
  </rv>
  <rv s="0">
    <v>http://en.wikipedia.org/wiki/Paccar</v>
    <v>Wikipedia</v>
  </rv>
  <rv s="3">
    <v>6</v>
    <v>235</v>
  </rv>
  <rv s="4">
    <v>9</v>
    <v>https://www.bing.com/th?id=AMMS_38c2d8442a869e871f88103680ddebf3&amp;qlt=95</v>
    <v>236</v>
    <v>0</v>
    <v>https://www.bing.com/images/search?form=xlimg&amp;q=paccar</v>
    <v>Image of PACCAR INC</v>
  </rv>
  <rv s="0">
    <v>https://www.bing.com/financeapi/forcetrigger?t=a1zk27&amp;q=XNAS%3aPCAR&amp;form=skydnc</v>
    <v>Learn more on Bing</v>
  </rv>
  <rv s="7">
    <v>en-US</v>
    <v>a1zk27</v>
    <v>268435456</v>
    <v>1</v>
    <v>Powered by Refinitiv</v>
    <v>10</v>
    <v>PACCAR INC (XNAS:PCAR)</v>
    <v>7</v>
    <v>11</v>
    <v>Finance</v>
    <v>4</v>
    <v>103.19</v>
    <v>48.714399999999998</v>
    <v>1.0387999999999999</v>
    <v>1.79</v>
    <v>-9.2410000000000009E-3</v>
    <v>1.9157E-2</v>
    <v>-0.88</v>
    <v>USD</v>
    <v>PACCAR Inc (PACCAR) is a technology company. The Company's segments include Truck, Parts and Financial Services. The Truck segment includes the design, manufacture and distribution of light-, medium- and heavy-duty commercial trucks. The Company's trucks are marketed under the Kenworth, Peterbilt and DAF nameplates. It also manufactures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Its Other business includes the manufacturing and marketing of industrial winches. The Company operates in Australia and Brazil and sells trucks and parts to customers in Asia, Africa, Middle East and South America.</v>
    <v>26000</v>
    <v>Nasdaq Stock Market</v>
    <v>XNAS</v>
    <v>XNAS</v>
    <v>Paccar Building, 777 106Th Avenue Ne, BELLEVUE, WA, 98004 US</v>
    <v>96.94</v>
    <v>237</v>
    <v>Machinery, Equipment &amp; Components</v>
    <v>Stock</v>
    <v>44265.03903982578</v>
    <v>238</v>
    <v>93.8</v>
    <v>32417780000</v>
    <v>PACCAR INC</v>
    <v>PACCAR INC</v>
    <v>94.48</v>
    <v>25.004999999999999</v>
    <v>93.44</v>
    <v>95.23</v>
    <v>94.35</v>
    <v>346936800</v>
    <v>PCAR</v>
    <v>PACCAR INC (XNAS:PCAR)</v>
    <v>2919333</v>
    <v>1866403</v>
    <v>1971</v>
  </rv>
  <rv s="2">
    <v>239</v>
  </rv>
  <rv s="0">
    <v>http://en.wikipedia.org/wiki/Chevron_Corporation</v>
    <v>Wikipedia</v>
  </rv>
  <rv s="3">
    <v>6</v>
    <v>241</v>
  </rv>
  <rv s="4">
    <v>9</v>
    <v>https://www.bing.com/th?id=AMMS_2d49dc55c1faf81186e7649c0d153e02&amp;qlt=95</v>
    <v>242</v>
    <v>0</v>
    <v>https://www.bing.com/images/search?form=xlimg&amp;q=chevron+corporation</v>
    <v>Image of CHEVRON CORPORATION</v>
  </rv>
  <rv s="0">
    <v>https://www.bing.com/financeapi/forcetrigger?t=a1qlz2&amp;q=XNYS%3aCVX&amp;form=skydnc</v>
    <v>Learn more on Bing</v>
  </rv>
  <rv s="7">
    <v>en-US</v>
    <v>a1qlz2</v>
    <v>268435456</v>
    <v>1</v>
    <v>Powered by Refinitiv</v>
    <v>10</v>
    <v>CHEVRON CORPORATION (XNYS:CVX)</v>
    <v>7</v>
    <v>11</v>
    <v>Finance</v>
    <v>4</v>
    <v>110.69</v>
    <v>51.6</v>
    <v>1.3096000000000001</v>
    <v>-0.25</v>
    <v>-2.7399999999999999E-4</v>
    <v>-2.2780000000000001E-3</v>
    <v>-0.03</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47736</v>
    <v>New York Stock Exchange</v>
    <v>XNYS</v>
    <v>XNYS</v>
    <v>6001 Bollinger Canyon Rd, SAN RAMON, CA, 94583-2324 US</v>
    <v>110.69</v>
    <v>243</v>
    <v>Oil &amp; Gas</v>
    <v>Stock</v>
    <v>44265.041336747658</v>
    <v>244</v>
    <v>107.88</v>
    <v>211419800000</v>
    <v>CHEVRON CORPORATION</v>
    <v>CHEVRON CORPORATION</v>
    <v>109.07</v>
    <v>0</v>
    <v>109.75</v>
    <v>109.5</v>
    <v>109.47</v>
    <v>1926377000</v>
    <v>CVX</v>
    <v>CHEVRON CORPORATION (XNYS:CVX)</v>
    <v>19010709</v>
    <v>12162715</v>
    <v>1926</v>
  </rv>
  <rv s="2">
    <v>245</v>
  </rv>
  <rv s="0">
    <v>http://en.wikipedia.org/wiki/Thermo_Fisher_Scientific</v>
    <v>Wikipedia</v>
  </rv>
  <rv s="3">
    <v>6</v>
    <v>247</v>
  </rv>
  <rv s="4">
    <v>9</v>
    <v>https://www.bing.com/th?id=AMMS_e795eb77af5d5567d2894c42e73c3593&amp;qlt=95</v>
    <v>248</v>
    <v>0</v>
    <v>https://www.bing.com/images/search?form=xlimg&amp;q=thermo+fisher+scientific</v>
    <v>Image of THERMO FISHER SCIENTIFIC INC.</v>
  </rv>
  <rv s="0">
    <v>https://www.bing.com/financeapi/forcetrigger?t=a24bsm&amp;q=XNYS%3aTMO&amp;form=skydnc</v>
    <v>Learn more on Bing</v>
  </rv>
  <rv s="7">
    <v>en-US</v>
    <v>a24bsm</v>
    <v>268435456</v>
    <v>1</v>
    <v>Powered by Refinitiv</v>
    <v>10</v>
    <v>THERMO FISHER SCIENTIFIC INC. (XNYS:TMO)</v>
    <v>7</v>
    <v>11</v>
    <v>Finance</v>
    <v>4</v>
    <v>532.57090000000005</v>
    <v>250.21</v>
    <v>0.78069999999999995</v>
    <v>8.26</v>
    <v>3.124E-4</v>
    <v>1.8779000000000001E-2</v>
    <v>0.14000000000000001</v>
    <v>USD</v>
    <v>Thermo Fisher Scientific Inc. develops, manufactures and sells a range of products. The Company operates through four segments: Life Sciences Solutions, Analytical Instruments, Specialty Diagnostics, and Laboratory Products and Services. It offers its products and services through various brands, including Thermo Scientific, Applied Biosystems, Invitrogen, Fisher Scientific and Unity Lab Services.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 range of applications in the laboratory. Specialty Diagnostics segment offers a wide range of diagnostic test kits, reagents, culture media, instruments and associated products. Its Laboratory Products and Services segment offers products and solutions needed for the laboratory.</v>
    <v>80000</v>
    <v>New York Stock Exchange</v>
    <v>XNYS</v>
    <v>XNYS</v>
    <v>168 3rd Ave, WALTHAM, MA, 02451-7551 US</v>
    <v>461.06</v>
    <v>249</v>
    <v>Healthcare Equipment &amp; Supplies</v>
    <v>Stock</v>
    <v>44265.032519166409</v>
    <v>250</v>
    <v>447.72</v>
    <v>173210000000</v>
    <v>THERMO FISHER SCIENTIFIC INC.</v>
    <v>THERMO FISHER SCIENTIFIC INC.</v>
    <v>450</v>
    <v>27.525400000000001</v>
    <v>439.85</v>
    <v>448.11</v>
    <v>448.25</v>
    <v>393793400</v>
    <v>TMO</v>
    <v>THERMO FISHER SCIENTIFIC INC. (XNYS:TMO)</v>
    <v>2863308</v>
    <v>1834528</v>
    <v>1960</v>
  </rv>
  <rv s="2">
    <v>251</v>
  </rv>
  <rv s="0">
    <v>http://en.wikipedia.org/wiki/IPG_Photonics</v>
    <v>Wikipedia</v>
  </rv>
  <rv s="3">
    <v>6</v>
    <v>253</v>
  </rv>
  <rv s="4">
    <v>9</v>
    <v>https://www.bing.com/th?id=AMMS_bad0cd8ed5974da1909825c13139e92a&amp;qlt=95</v>
    <v>254</v>
    <v>0</v>
    <v>https://www.bing.com/images/search?form=xlimg&amp;q=ipg+photonics</v>
    <v>Image of IPG PHOTONICS CORPORATION</v>
  </rv>
  <rv s="0">
    <v>https://www.bing.com/financeapi/forcetrigger?t=a1vp77&amp;q=XNAS%3aIPGP&amp;form=skydnc</v>
    <v>Learn more on Bing</v>
  </rv>
  <rv s="7">
    <v>en-US</v>
    <v>a1vp77</v>
    <v>268435456</v>
    <v>1</v>
    <v>Powered by Refinitiv</v>
    <v>10</v>
    <v>IPG PHOTONICS CORPORATION (XNAS:IPGP)</v>
    <v>7</v>
    <v>11</v>
    <v>Finance</v>
    <v>4</v>
    <v>262.55110000000002</v>
    <v>98.04</v>
    <v>1.4450000000000001</v>
    <v>12.03</v>
    <v>0</v>
    <v>6.0907999999999997E-2</v>
    <v>0</v>
    <v>USD</v>
    <v>IPG Photonics Corporation is a developer and manufacturer of a line of fiber lasers, fiber amplifiers, diode lasers, laser systems and optical accessories that are used for various applications. The Company offers a line of lasers and amplifiers, which are used in materials processing, communications and medical applications. The Company sells its products globally to original equipment manufacturers (OEMs), system integrators and end users. The Company's manufacturing facilities are located in the United States, Germany and Russia. The Company offers laser-based systems for certain markets and applications. Its products are designed to be used as general-purpose energy or light sources. Its product line includes High-Power Ytterbium CW (1,000-100,000 Watts), Mid-Power Ytterbium CW (100-999 Watts), Pulsed Ytterbium (0.1 to 200 Watts), Pulsed and CW, Quasi-CW Ytterbium (100-4,500 Watts), Erbium Amplifiers and Transceivers.</v>
    <v>6060</v>
    <v>Nasdaq Stock Market</v>
    <v>XNAS</v>
    <v>XNAS</v>
    <v>50 Old Webster Rd, OXFORD, MA, 01540-2706 US</v>
    <v>209.55</v>
    <v>255</v>
    <v>Electronic Equipment &amp; Parts</v>
    <v>Stock</v>
    <v>44264.87988907344</v>
    <v>256</v>
    <v>200.69</v>
    <v>10573420000</v>
    <v>IPG PHOTONICS CORPORATION</v>
    <v>IPG PHOTONICS CORPORATION</v>
    <v>202.03</v>
    <v>66.539500000000004</v>
    <v>197.51</v>
    <v>209.54</v>
    <v>209.54</v>
    <v>53533590</v>
    <v>IPGP</v>
    <v>IPG PHOTONICS CORPORATION (XNAS:IPGP)</v>
    <v>404846</v>
    <v>266466</v>
    <v>1998</v>
  </rv>
  <rv s="2">
    <v>257</v>
  </rv>
  <rv s="0">
    <v>https://www.bing.com/financeapi/forcetrigger?t=a1ysr7&amp;q=XNAS%3aNTRS&amp;form=skydnc</v>
    <v>Learn more on Bing</v>
  </rv>
  <rv s="1">
    <v>en-US</v>
    <v>a1ysr7</v>
    <v>268435456</v>
    <v>1</v>
    <v>Powered by Refinitiv</v>
    <v>0</v>
    <v>NORTHERN TRUST CORPORATION (XNAS:NTRS)</v>
    <v>2</v>
    <v>3</v>
    <v>Finance</v>
    <v>4</v>
    <v>103.08</v>
    <v>60.67</v>
    <v>1.0730999999999999</v>
    <v>-1.2</v>
    <v>0</v>
    <v>-1.1810000000000001E-2</v>
    <v>0</v>
    <v>USD</v>
    <v>Northern Trust Corporation is a financial holding company. The Company provides asset servicing, fund administration, asset management, fiduciary and banking solutions for corporations, institutions, families and individuals across the world. Its segments include Corporate &amp; Institutional Services (C&amp;IS), Wealth Management, and Treasury and Other. The C&amp;IS segment is a provider of asset servicing and related services to corporate and public retirement funds, foundations, endowments, fund managers, insurance companies, sovereign wealth funds and other institutional investors around the globe. The Wealth Management segment provides trust, investment management, custody and philanthropic services; financial consulting; guardianship and estate administration; family business consulting; family financial education; brokerage services, and private and business banking. It conducts its business through various subsidiaries.</v>
    <v>20900</v>
    <v>Nasdaq Stock Market</v>
    <v>XNAS</v>
    <v>XNAS</v>
    <v>50 S La Salle St, CHICAGO, IL, 60603-1008 US</v>
    <v>102.94</v>
    <v>Investment Banking &amp; Investment Services</v>
    <v>Stock</v>
    <v>44264.910180092185</v>
    <v>259</v>
    <v>99.1</v>
    <v>21166820000</v>
    <v>NORTHERN TRUST CORPORATION</v>
    <v>NORTHERN TRUST CORPORATION</v>
    <v>100.55</v>
    <v>18.6312</v>
    <v>101.61</v>
    <v>100.41</v>
    <v>100.41</v>
    <v>208314400</v>
    <v>NTRS</v>
    <v>NORTHERN TRUST CORPORATION (XNAS:NTRS)</v>
    <v>1289567</v>
    <v>850464</v>
    <v>1971</v>
  </rv>
  <rv s="2">
    <v>260</v>
  </rv>
  <rv s="0">
    <v>https://creativecommons.org/licenses/by-sa/4.0</v>
    <v>CC BY-SA 4.0</v>
  </rv>
  <rv s="0">
    <v>http://en.wikipedia.org/wiki/ResMed</v>
    <v>Wikipedia</v>
  </rv>
  <rv s="3">
    <v>262</v>
    <v>263</v>
  </rv>
  <rv s="4">
    <v>9</v>
    <v>https://www.bing.com/th?id=AMMS_08c0fa20049966d1991b4df5d4b19aa8&amp;qlt=95</v>
    <v>264</v>
    <v>0</v>
    <v>https://www.bing.com/images/search?form=xlimg&amp;q=resmed</v>
    <v>Image of RESMED INC.</v>
  </rv>
  <rv s="0">
    <v>https://www.bing.com/financeapi/forcetrigger?t=a223r7&amp;q=XNYS%3aRMD&amp;form=skydnc</v>
    <v>Learn more on Bing</v>
  </rv>
  <rv s="7">
    <v>en-US</v>
    <v>a223r7</v>
    <v>268435456</v>
    <v>1</v>
    <v>Powered by Refinitiv</v>
    <v>10</v>
    <v>RESMED INC. (XNYS:RMD)</v>
    <v>7</v>
    <v>11</v>
    <v>Finance</v>
    <v>4</v>
    <v>224.43</v>
    <v>108.85</v>
    <v>0.33310000000000001</v>
    <v>2.8</v>
    <v>0</v>
    <v>1.5602E-2</v>
    <v>0</v>
    <v>USD</v>
    <v>ResMed Inc. is a holding company. The Company is engaged in the development, manufacturing, distribution and marketing of medical devices and cloud-based software applications that diagnose, treat and manage respiratory disorders, including sleep disordered breathing (SDB), chronic obstructive pulmonary disease (COPD), neuromuscular disease and other diseases. The Company operates through two segments: Sleep and Respiratory Care segment, and the Software-as-a-Service (SaaS) segment. SDB includes obstructive sleep apnea (OSA) and other respiratory disorders that occur during sleep. Its cloud-based software digital health applications, along with its devices, are designed to provide connected care to improve patient outcomes. The Company's portfolio of products includes devices, diagnostic products, mask systems, headgear and other accessories, dental devices, portable oxygen concentrators (POCs) and cloud-based software informatics solutions.</v>
    <v>7770</v>
    <v>New York Stock Exchange</v>
    <v>XNYS</v>
    <v>XNYS</v>
    <v>9001 Spectrum Center Blvd, SAN DIEGO, CA, 92123-1438 US</v>
    <v>185.24</v>
    <v>265</v>
    <v>Healthcare Equipment &amp; Supplies</v>
    <v>Stock</v>
    <v>44265.000000010936</v>
    <v>266</v>
    <v>180.72</v>
    <v>26113060000</v>
    <v>RESMED INC.</v>
    <v>RESMED INC.</v>
    <v>181.25</v>
    <v>37.5154</v>
    <v>179.46</v>
    <v>182.26</v>
    <v>182.26</v>
    <v>145509100</v>
    <v>RMD</v>
    <v>RESMED INC. (XNYS:RMD)</v>
    <v>1222021</v>
    <v>805999</v>
    <v>1994</v>
  </rv>
  <rv s="2">
    <v>267</v>
  </rv>
  <rv s="0">
    <v>http://en.wikipedia.org/wiki/Dentsply_Sirona</v>
    <v>Wikipedia</v>
  </rv>
  <rv s="3">
    <v>6</v>
    <v>269</v>
  </rv>
  <rv s="4">
    <v>9</v>
    <v>https://www.bing.com/th?id=AMMS_381bb8350fb47ab33c5187000869ec63&amp;qlt=95</v>
    <v>270</v>
    <v>0</v>
    <v>https://www.bing.com/images/search?form=xlimg&amp;q=dentsply</v>
    <v>Image of DENTSPLY SIRONA INC.</v>
  </rv>
  <rv s="0">
    <v>https://www.bing.com/financeapi/forcetrigger?t=a26adm&amp;q=XNAS%3aXRAY&amp;form=skydnc</v>
    <v>Learn more on Bing</v>
  </rv>
  <rv s="7">
    <v>en-US</v>
    <v>a26adm</v>
    <v>268435456</v>
    <v>1</v>
    <v>Powered by Refinitiv</v>
    <v>10</v>
    <v>DENTSPLY SIRONA INC. (XNAS:XRAY)</v>
    <v>7</v>
    <v>11</v>
    <v>Finance</v>
    <v>4</v>
    <v>62.34</v>
    <v>31.574999999999999</v>
    <v>0.86899999999999999</v>
    <v>-2.04</v>
    <v>-3.8419999999999999E-3</v>
    <v>-3.2955999999999999E-2</v>
    <v>-0.23</v>
    <v>USD</v>
    <v>DENTSPLY SIRONA Inc. is a manufacturer of professional dental products and technologies. The Company develops, manufactures and markets solutions, including dental equipment and dental consumable products. The Company operates in two operating segments: Technologies &amp; Equipment, and Consumables. The Technologies &amp; Equipment segment is engaged in designing, manufacturing, sales and distribution of the Company's Dental Technology and Equipment Products and Healthcare Consumable Products. Its products include dental implants, CAD/CAM systems, orthodontic clear aligner products, imaging systems, treatment centers, instruments, as well as consumable medical device products. The Consumables segment is engaged in designing, manufacturing, sales and distribution of the Company's Dental Consumable Products, which include preventive, restorative, endodontic and dental laboratory products. It also offers treatment planning and a clear aligner solution delivered directly to a consumer's home.</v>
    <v>15000</v>
    <v>Nasdaq Stock Market</v>
    <v>XNAS</v>
    <v>XNAS</v>
    <v>13320 Ballantyne Corporate Pl, CHARLOTTE, NC, 28277-3607 US</v>
    <v>62.34</v>
    <v>271</v>
    <v>Healthcare Equipment &amp; Supplies</v>
    <v>Stock</v>
    <v>44264.998420185155</v>
    <v>272</v>
    <v>59.82</v>
    <v>13559100000</v>
    <v>DENTSPLY SIRONA INC.</v>
    <v>DENTSPLY SIRONA INC.</v>
    <v>62.14</v>
    <v>127.75409999999999</v>
    <v>61.9</v>
    <v>59.86</v>
    <v>59.63</v>
    <v>219048500</v>
    <v>XRAY</v>
    <v>DENTSPLY SIRONA INC. (XNAS:XRAY)</v>
    <v>2716933</v>
    <v>1792351</v>
    <v>1983</v>
  </rv>
  <rv s="2">
    <v>273</v>
  </rv>
  <rv s="0">
    <v>http://en.wikipedia.org/wiki/Evergy</v>
    <v>Wikipedia</v>
  </rv>
  <rv s="3">
    <v>6</v>
    <v>275</v>
  </rv>
  <rv s="4">
    <v>9</v>
    <v>https://www.bing.com/th?id=AMMS_4e9b991697dd5b79d477010a3a5d65d9&amp;qlt=95</v>
    <v>276</v>
    <v>0</v>
    <v>https://www.bing.com/images/search?form=xlimg&amp;q=westar+energy</v>
    <v>Image of Evergy, Inc.</v>
  </rv>
  <rv s="0">
    <v>https://www.bing.com/financeapi/forcetrigger?t=b17tur&amp;q=XNYS%3aEVRG&amp;form=skydnc</v>
    <v>Learn more on Bing</v>
  </rv>
  <rv s="7">
    <v>en-US</v>
    <v>b17tur</v>
    <v>268435456</v>
    <v>1</v>
    <v>Powered by Refinitiv</v>
    <v>10</v>
    <v>Evergy, Inc. (XNYS:EVRG)</v>
    <v>7</v>
    <v>11</v>
    <v>Finance</v>
    <v>4</v>
    <v>67.73</v>
    <v>42.010100000000001</v>
    <v>0.31259999999999999</v>
    <v>0.27</v>
    <v>0</v>
    <v>4.7980000000000002E-3</v>
    <v>0</v>
    <v>USD</v>
    <v>Evergy, Inc., is an energy company. The Company provides electricity generation, transmission and distribution services. It serves the customers under Westar and KCP&amp;L brand names. It owns, operates and maintains more than 51,000 miles of distribution lines and 13,000 megawatts of generation. Its subsidiaries include Kansas City Power &amp; Light Company (KCP&amp;L) and Westar Energy, Inc.</v>
    <v>5133</v>
    <v>New York Stock Exchange</v>
    <v>XNYS</v>
    <v>XNYS</v>
    <v>1200 Main St, KANSAS CITY, MO, 64105-2122 US</v>
    <v>56.71</v>
    <v>277</v>
    <v>Electrical Utilities &amp; IPPs</v>
    <v>Stock</v>
    <v>44265.000000046093</v>
    <v>278</v>
    <v>55.97</v>
    <v>12770190000</v>
    <v>Evergy, Inc.</v>
    <v>Evergy, Inc.</v>
    <v>56.07</v>
    <v>20.706199999999999</v>
    <v>56.27</v>
    <v>56.54</v>
    <v>56.54</v>
    <v>226944900</v>
    <v>EVRG</v>
    <v>Evergy, Inc. (XNYS:EVRG)</v>
    <v>2632422</v>
    <v>1737745</v>
    <v>2017</v>
  </rv>
  <rv s="2">
    <v>279</v>
  </rv>
  <rv s="0">
    <v>http://commons.wikimedia.org/wiki/File:Adobe_Systems_logo_and_wordmark.svg</v>
    <v>commons.wikimedia.org</v>
  </rv>
  <rv s="3">
    <v>6</v>
    <v>281</v>
  </rv>
  <rv s="4">
    <v>9</v>
    <v>https://www.bing.com/th?id=AMMS_8f9887bbe9a0de55785480179eb55aa9&amp;qlt=95</v>
    <v>282</v>
    <v>0</v>
    <v>https://www.bing.com/images/search?form=xlimg&amp;q=adobe+systems</v>
    <v>Image of ADOBE INC.</v>
  </rv>
  <rv s="0">
    <v>https://www.bing.com/financeapi/forcetrigger?t=a1mv7w&amp;q=XNAS%3aADBE&amp;form=skydnc</v>
    <v>Learn more on Bing</v>
  </rv>
  <rv s="7">
    <v>en-US</v>
    <v>a1mv7w</v>
    <v>268435456</v>
    <v>1</v>
    <v>Powered by Refinitiv</v>
    <v>10</v>
    <v>ADOBE INC. (XNAS:ADBE)</v>
    <v>7</v>
    <v>11</v>
    <v>Finance</v>
    <v>4</v>
    <v>536.88</v>
    <v>255.13140000000001</v>
    <v>0.96309999999999996</v>
    <v>17.98</v>
    <v>-2.96E-3</v>
    <v>4.2687999999999997E-2</v>
    <v>-1.3</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22516</v>
    <v>Nasdaq Stock Market</v>
    <v>XNAS</v>
    <v>XNAS</v>
    <v>345 PARK AVE, SAN JOSE, CA, 95110-2704 US</v>
    <v>442.75</v>
    <v>283</v>
    <v>Software &amp; IT Services</v>
    <v>Stock</v>
    <v>44265.041556388278</v>
    <v>284</v>
    <v>436</v>
    <v>201891900000</v>
    <v>ADOBE INC.</v>
    <v>ADOBE INC.</v>
    <v>437.84</v>
    <v>38.776899999999998</v>
    <v>421.2</v>
    <v>439.18</v>
    <v>437.88</v>
    <v>479325600</v>
    <v>ADBE</v>
    <v>ADOBE INC. (XNAS:ADBE)</v>
    <v>3926385</v>
    <v>2593977</v>
    <v>1997</v>
  </rv>
  <rv s="2">
    <v>285</v>
  </rv>
  <rv s="0">
    <v>https://en.wikipedia.org/wiki/IHS_Markit</v>
    <v>Wikipedia</v>
  </rv>
  <rv s="3">
    <v>6</v>
    <v>287</v>
  </rv>
  <rv s="4">
    <v>9</v>
    <v>https://www.bing.com/th?id=AMMS_f6893cd4c1c63d02a9d698d4cb229225&amp;qlt=95</v>
    <v>288</v>
    <v>0</v>
    <v>https://www.bing.com/images/search?form=xlimg&amp;q=ihs+markit+company</v>
    <v>Image of IHS Markit Ltd.</v>
  </rv>
  <rv s="0">
    <v>https://www.bing.com/financeapi/forcetrigger?t=a1vk7w&amp;q=XNYS%3aINFO&amp;form=skydnc</v>
    <v>Learn more on Bing</v>
  </rv>
  <rv s="7">
    <v>en-US</v>
    <v>a1vk7w</v>
    <v>268435456</v>
    <v>1</v>
    <v>Powered by Refinitiv</v>
    <v>10</v>
    <v>IHS Markit Ltd. (XNYS:INFO)</v>
    <v>7</v>
    <v>11</v>
    <v>Finance</v>
    <v>4</v>
    <v>101.45</v>
    <v>44.81</v>
    <v>0.94620000000000004</v>
    <v>0.09</v>
    <v>0</v>
    <v>9.6600000000000006E-4</v>
    <v>0</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16000</v>
    <v>New York Stock Exchange</v>
    <v>XNYS</v>
    <v>XNYS</v>
    <v>4th Fl, Ropemaker Place, 25 Ropemaker Street, LONDON, UNITED KINGDOM-NA, EC2Y 9LY GB</v>
    <v>95.71</v>
    <v>289</v>
    <v>Professional &amp; Commercial Services</v>
    <v>Stock</v>
    <v>44265.000000046093</v>
    <v>290</v>
    <v>93.16</v>
    <v>39300170000</v>
    <v>IHS Markit Ltd.</v>
    <v>IHS Markit Ltd.</v>
    <v>93.99</v>
    <v>43.08</v>
    <v>93.17</v>
    <v>93.26</v>
    <v>93.26</v>
    <v>421811400</v>
    <v>INFO</v>
    <v>IHS Markit Ltd. (XNYS:INFO)</v>
    <v>3772829</v>
    <v>2494684</v>
    <v>2014</v>
  </rv>
  <rv s="2">
    <v>291</v>
  </rv>
  <rv s="0">
    <v>https://www.bing.com/financeapi/forcetrigger?t=a1nd1h&amp;q=XNAS%3aALXN&amp;form=skydnc</v>
    <v>Learn more on Bing</v>
  </rv>
  <rv s="1">
    <v>en-US</v>
    <v>a1nd1h</v>
    <v>268435456</v>
    <v>1</v>
    <v>Powered by Refinitiv</v>
    <v>0</v>
    <v>ALEXION PHARMACEUTICALS, INC. (XNAS:ALXN)</v>
    <v>2</v>
    <v>3</v>
    <v>Finance</v>
    <v>4</v>
    <v>162.6</v>
    <v>72.67</v>
    <v>1.2844</v>
    <v>2.5499999999999998</v>
    <v>-6.5530000000000004E-4</v>
    <v>1.6993000000000001E-2</v>
    <v>-0.1</v>
    <v>USD</v>
    <v>Alexion Pharmaceuticals, Inc. is a biopharmaceutical company. The Company is focused on the development and commercialization of therapeutic products. The Company’s marketed products include SOLIRIS (eculizumab), Strensiq (asfotase alfa), Kanuma (sebelipase alfa), ULTOMIRIS, Andexxa and Ondexxya. The Company’s clinical development programs include ALXN1210, ALXN1810, ALXN1720, ALXN1830, ALXN1840 and ABY-039. The Company’s ULTOMIRIS is a long-acting C5 inhibitor discovered and developed by Alexion that works by inhibiting the C5 protein in the terminal complement cascade. Its SOLIRIS is an C5 inhibitor discovered and developed by Alexion that works by inhibiting the C5 protein in the terminal complement cascade. SOLIRIS is a humanized monoclonal antibody that effectively blocks terminal complement activity at the doses prescribed.</v>
    <v>3837</v>
    <v>Nasdaq Stock Market</v>
    <v>XNAS</v>
    <v>XNAS</v>
    <v>121 Seaport Blvd, BOSTON, MA, 02210-2050 US</v>
    <v>153.77000000000001</v>
    <v>Pharmaceuticals</v>
    <v>Stock</v>
    <v>44265.041513714845</v>
    <v>293</v>
    <v>152.30000000000001</v>
    <v>32990390000</v>
    <v>ALEXION PHARMACEUTICALS, INC.</v>
    <v>ALEXION PHARMACEUTICALS, INC.</v>
    <v>152.56</v>
    <v>55.701999999999998</v>
    <v>150.06</v>
    <v>152.61000000000001</v>
    <v>152.51</v>
    <v>219848000</v>
    <v>ALXN</v>
    <v>ALEXION PHARMACEUTICALS, INC. (XNAS:ALXN)</v>
    <v>3939653</v>
    <v>2605906</v>
    <v>1992</v>
  </rv>
  <rv s="2">
    <v>294</v>
  </rv>
  <rv s="0">
    <v>http://en.wikipedia.org/wiki/Sysco</v>
    <v>Wikipedia</v>
  </rv>
  <rv s="3">
    <v>6</v>
    <v>296</v>
  </rv>
  <rv s="4">
    <v>9</v>
    <v>https://www.bing.com/th?id=AMMS_883f0b8ce1936d44773796acec8a6906&amp;qlt=95</v>
    <v>297</v>
    <v>0</v>
    <v>https://www.bing.com/images/search?form=xlimg&amp;q=sysco</v>
    <v>Image of SYSCO CORPORATION</v>
  </rv>
  <rv s="0">
    <v>https://www.bing.com/financeapi/forcetrigger?t=a23wlh&amp;q=XNYS%3aSYY&amp;form=skydnc</v>
    <v>Learn more on Bing</v>
  </rv>
  <rv s="7">
    <v>en-US</v>
    <v>a23wlh</v>
    <v>268435456</v>
    <v>1</v>
    <v>Powered by Refinitiv</v>
    <v>10</v>
    <v>SYSCO CORPORATION (XNYS:SYY)</v>
    <v>7</v>
    <v>11</v>
    <v>Finance</v>
    <v>4</v>
    <v>83.19</v>
    <v>26</v>
    <v>1.4365000000000001</v>
    <v>-2.34</v>
    <v>-1.3860000000000001E-3</v>
    <v>-2.8641E-2</v>
    <v>-0.11</v>
    <v>USD</v>
    <v>Sysco Corporation (Sysco) is a distributor of food and related products primarily to the foodservice or food-away-from-home industry. The Company's segments include Broadline, SYGMA and Other. The Broadline segment includes its Broadline operations located in the Bahamas, Canada, Costa Rica, Ireland, Mexico and the United States. Broadline operating companies distribute a full line of food products and a range of non-food products to both traditional and chain restaurant customers, hospitals, schools, hotels, industrial caterers and other venues where foodservice products are served. SYGMA operating companies distribute a full line of food products and a range of non-food products to certain chain restaurant customer locations. The Other segment includes the Company's specialty produce; custom-cut meat operations; lodging industry segments; a company that distributes specialty imported products; a company that distributes to international customers, and Sysco Ventures platform.</v>
    <v>57000</v>
    <v>New York Stock Exchange</v>
    <v>XNYS</v>
    <v>XNYS</v>
    <v>1390 Enclave Pkwy, HOUSTON, TX, 77077-2025 US</v>
    <v>81.7</v>
    <v>298</v>
    <v>Food &amp; Drug Retailing</v>
    <v>Stock</v>
    <v>44265.024902256249</v>
    <v>299</v>
    <v>79.06</v>
    <v>41700660000</v>
    <v>SYSCO CORPORATION</v>
    <v>SYSCO CORPORATION</v>
    <v>81.349999999999994</v>
    <v>0</v>
    <v>81.7</v>
    <v>79.36</v>
    <v>79.25</v>
    <v>510412000</v>
    <v>SYY</v>
    <v>SYSCO CORPORATION (XNYS:SYY)</v>
    <v>3654678</v>
    <v>2425424</v>
    <v>1969</v>
  </rv>
  <rv s="2">
    <v>300</v>
  </rv>
  <rv s="0">
    <v>http://en.wikipedia.org/wiki/Consolidated_Edison</v>
    <v>Wikipedia</v>
  </rv>
  <rv s="3">
    <v>6</v>
    <v>302</v>
  </rv>
  <rv s="4">
    <v>9</v>
    <v>https://www.bing.com/th?id=AMMS_46564321c04cdcd19f31c1858790ea55&amp;qlt=95</v>
    <v>303</v>
    <v>0</v>
    <v>https://www.bing.com/images/search?form=xlimg&amp;q=consolidated+edison</v>
    <v>Image of CONSOLIDATED EDISON, INC.</v>
  </rv>
  <rv s="0">
    <v>https://www.bing.com/financeapi/forcetrigger?t=a1rmkr&amp;q=XNYS%3aED&amp;form=skydnc</v>
    <v>Learn more on Bing</v>
  </rv>
  <rv s="7">
    <v>en-US</v>
    <v>a1rmkr</v>
    <v>268435456</v>
    <v>1</v>
    <v>Powered by Refinitiv</v>
    <v>10</v>
    <v>CONSOLIDATED EDISON, INC. (XNYS:ED)</v>
    <v>7</v>
    <v>11</v>
    <v>Finance</v>
    <v>4</v>
    <v>94.63</v>
    <v>62.03</v>
    <v>0.1033</v>
    <v>0.19</v>
    <v>-2.5829999999999998E-3</v>
    <v>2.7339999999999999E-3</v>
    <v>-0.18</v>
    <v>USD</v>
    <v>Consolidated Edison, Inc. (Con Edison) is a holding company. The Company operates through its subsidiaries, which include Consolidated Edison Company of New York, Inc. (CECONY), Orange and Rockland Utilities, Inc. (O&amp;R), Con Edison Clean Energy Businesses, Inc. (the Clean Energy Businesses) and Con Edison Transmission, Inc. (Con Edison Transmission). CECONY's principal business operations are its regulated electric, gas and steam delivery businesses. CECONY provides electricity, natural gas and steam to customers in New York City and Westchester County. O&amp;R's principal business operations are its regulated electric and gas delivery businesses. The Clean Energy Businesses develop, own and operate renewable and energy infrastructure projects and provide energy-related products and services to wholesale and retail customers. Con Edison Transmission, through its subsidiaries, invests in electric transmission facilities and gas pipeline and storage facilities.</v>
    <v>14071</v>
    <v>New York Stock Exchange</v>
    <v>XNYS</v>
    <v>XNYS</v>
    <v>4 Irving Place, NEW YORK, NY, 10003-3502 US</v>
    <v>69.97</v>
    <v>304</v>
    <v>Electrical Utilities &amp; IPPs</v>
    <v>Stock</v>
    <v>44265.033449478906</v>
    <v>305</v>
    <v>68.855999999999995</v>
    <v>23798130000</v>
    <v>CONSOLIDATED EDISON, INC.</v>
    <v>CONSOLIDATED EDISON, INC.</v>
    <v>69.099999999999994</v>
    <v>17.188500000000001</v>
    <v>69.5</v>
    <v>69.69</v>
    <v>69.510000000000005</v>
    <v>342419200</v>
    <v>ED</v>
    <v>CONSOLIDATED EDISON, INC. (XNYS:ED)</v>
    <v>3908530</v>
    <v>2597364</v>
    <v>1997</v>
  </rv>
  <rv s="2">
    <v>306</v>
  </rv>
  <rv s="0">
    <v>https://www.bing.com/financeapi/forcetrigger?t=a1xtpr&amp;q=XNYS%3aMO&amp;form=skydnc</v>
    <v>Learn more on Bing</v>
  </rv>
  <rv s="1">
    <v>en-US</v>
    <v>a1xtpr</v>
    <v>268435456</v>
    <v>1</v>
    <v>Powered by Refinitiv</v>
    <v>0</v>
    <v>Altria Group, Inc. (XNYS:MO)</v>
    <v>2</v>
    <v>3</v>
    <v>Finance</v>
    <v>4</v>
    <v>47.99</v>
    <v>30.95</v>
    <v>0.62860000000000005</v>
    <v>0.78</v>
    <v>0</v>
    <v>1.6631E-2</v>
    <v>0</v>
    <v>USD</v>
    <v>Altria Group, Inc. is a holding company. The Company's segments include smokeable products, smokeless products and wine. The Company's subsidiaries include Philip Morris USA Inc. (PM USA), which is engaged in the manufacture and sale of cigarettes in the United States; John Middleton Co. (Middleton), which is engaged in the manufacture and sale of machine-made cigars and pipe tobacco, and UST LLC (UST), which, through its subsidiaries, including U.S. Smokeless Tobacco Company LLC (USSTC) and Ste. Michelle Wine Estates Ltd. (Ste. Michelle), is engaged in the manufacture and sale of smokeless tobacco products and wine. Its other operating companies include Nu Mark LLC (Nu Mark), a subsidiary that is engaged in the manufacture and sale of tobacco products, and Philip Morris Capital Corporation (PMCC), a subsidiary that maintains a portfolio of finance assets. Other subsidiaries include Altria Group Distribution Company and Altria Client Services LLC.</v>
    <v>7100</v>
    <v>New York Stock Exchange</v>
    <v>XNYS</v>
    <v>XNYS</v>
    <v>6601 W Broad St, RICHMOND, VA, 23230-1723 US</v>
    <v>47.99</v>
    <v>Food &amp; Tobacco</v>
    <v>Stock</v>
    <v>44265.040417024997</v>
    <v>308</v>
    <v>46.59</v>
    <v>87172550000</v>
    <v>Altria Group, Inc.</v>
    <v>Altria Group, Inc.</v>
    <v>46.87</v>
    <v>19.446999999999999</v>
    <v>46.9</v>
    <v>47.68</v>
    <v>47.68</v>
    <v>1858690000</v>
    <v>MO</v>
    <v>Altria Group, Inc. (XNYS:MO)</v>
    <v>13064097</v>
    <v>8712955</v>
    <v>2009</v>
  </rv>
  <rv s="2">
    <v>309</v>
  </rv>
  <rv s="0">
    <v>http://en.wikipedia.org/wiki/Ball_Corporation</v>
    <v>Wikipedia</v>
  </rv>
  <rv s="3">
    <v>6</v>
    <v>311</v>
  </rv>
  <rv s="4">
    <v>9</v>
    <v>https://www.bing.com/th?id=AMMS_4297450c1c009476f956a70d795dc61d&amp;qlt=95</v>
    <v>312</v>
    <v>0</v>
    <v>https://www.bing.com/images/search?form=xlimg&amp;q=ball+corporation</v>
    <v>Image of BALL CORPORATION</v>
  </rv>
  <rv s="0">
    <v>https://www.bing.com/financeapi/forcetrigger?t=a1oma2&amp;q=XNYS%3aBLL&amp;form=skydnc</v>
    <v>Learn more on Bing</v>
  </rv>
  <rv s="7">
    <v>en-US</v>
    <v>a1oma2</v>
    <v>268435456</v>
    <v>1</v>
    <v>Powered by Refinitiv</v>
    <v>10</v>
    <v>BALL CORPORATION (XNYS:BLL)</v>
    <v>7</v>
    <v>11</v>
    <v>Finance</v>
    <v>4</v>
    <v>102.76</v>
    <v>51.26</v>
    <v>0.40799999999999997</v>
    <v>3.67</v>
    <v>0</v>
    <v>4.4436000000000003E-2</v>
    <v>0</v>
    <v>USD</v>
    <v>Ball Corporation is a supplier of metal packaging to the beverage, food, personal care and household products industries. The Company's packaging products are produced for a range of end uses and are manufactured in facilities around the world. Its segments include beverage packaging, North and Central America; beverage packaging, South America; beverage packaging, Europe; food and aerosol packaging; aerospace, and other. Its major product line is aluminum and steel beverage containers. It produces steel food, aerosol and extruded aluminum aerosol containers and aluminum slugs. Its aerospace business designs, develops and manufactures aerospace systems for civil, commercial and national cyber security aerospace markets. It produces spacecraft, instruments and sensors, radio frequency systems and components, data exploitation solutions and a range of aerospace technologies and products.</v>
    <v>21500</v>
    <v>New York Stock Exchange</v>
    <v>XNYS</v>
    <v>XNYS</v>
    <v>9200 W. 108TH CIRCLE, WESTMINSTER, CO, 80021 US</v>
    <v>86.5</v>
    <v>313</v>
    <v>Containers &amp; Packaging</v>
    <v>Stock</v>
    <v>44265.000000046093</v>
    <v>314</v>
    <v>82.89</v>
    <v>27083460000</v>
    <v>BALL CORPORATION</v>
    <v>BALL CORPORATION</v>
    <v>83.45</v>
    <v>49.149000000000001</v>
    <v>82.59</v>
    <v>86.26</v>
    <v>86.26</v>
    <v>327926600</v>
    <v>BLL</v>
    <v>BALL CORPORATION (XNYS:BLL)</v>
    <v>2690491</v>
    <v>1794473</v>
    <v>1922</v>
  </rv>
  <rv s="2">
    <v>315</v>
  </rv>
  <rv s="0">
    <v>http://ru.wikipedia.org/wiki/ANSYS</v>
    <v>Wikipedia</v>
  </rv>
  <rv s="3">
    <v>6</v>
    <v>317</v>
  </rv>
  <rv s="4">
    <v>9</v>
    <v>https://www.bing.com/th?id=AMMS_f6d78f1f629518fb70191763d4bc593b&amp;qlt=95</v>
    <v>318</v>
    <v>0</v>
    <v>https://www.bing.com/images/search?form=xlimg&amp;q=ansys</v>
    <v>Image of ANSYS, INC.</v>
  </rv>
  <rv s="0">
    <v>https://www.bing.com/financeapi/forcetrigger?t=a1njh7&amp;q=XNAS%3aANSS&amp;form=skydnc</v>
    <v>Learn more on Bing</v>
  </rv>
  <rv s="7">
    <v>en-US</v>
    <v>a1njh7</v>
    <v>268435456</v>
    <v>1</v>
    <v>Powered by Refinitiv</v>
    <v>10</v>
    <v>ANSYS, INC. (XNAS:ANSS)</v>
    <v>7</v>
    <v>11</v>
    <v>Finance</v>
    <v>4</v>
    <v>413.19</v>
    <v>200.07</v>
    <v>1.2343999999999999</v>
    <v>14.45</v>
    <v>-3.8960000000000004E-4</v>
    <v>4.9225000000000005E-2</v>
    <v>-0.12</v>
    <v>USD</v>
    <v>ANSYS, Inc. (ANSYS) develops and markets engineering simulation software and services used by engineers, designers, researchers and students across a range of industries and academia, including aerospace and defense, automotive, industrial equipment, electronics, biomedical, energy, materials and chemical processing, and semiconductors. The Company focuses on the development of open and flexible solutions that enable users to analyze designs directly on the desktop, providing a common platform for product development, from design concept to final-stage testing and validation. The Company distributes its ANSYS suite of simulation technologies through a network of independent resellers and distributors, and direct sales offices in various locations. Its product portfolio consists of Simulation Platform: ANSYS Workbench, Structures, Fluids, Electronics, Semiconductors, Multiphysics, AIM, Embedded Software, Systems, Three Dimensional (3-D) Direct Modeling and Academic.</v>
    <v>4800</v>
    <v>Nasdaq Stock Market</v>
    <v>XNAS</v>
    <v>XNAS</v>
    <v>2600 Ansys Dr, CANONSBURG, PA, 15317-0404 US</v>
    <v>312.88</v>
    <v>319</v>
    <v>Software &amp; IT Services</v>
    <v>Stock</v>
    <v>44265.016092245314</v>
    <v>320</v>
    <v>297.76</v>
    <v>25465980000</v>
    <v>ANSYS, INC.</v>
    <v>ANSYS, INC.</v>
    <v>300.01</v>
    <v>59.1128</v>
    <v>293.55</v>
    <v>308</v>
    <v>307.88</v>
    <v>86751760</v>
    <v>ANSS</v>
    <v>ANSYS, INC. (XNAS:ANSS)</v>
    <v>759551</v>
    <v>508951</v>
    <v>1994</v>
  </rv>
  <rv s="2">
    <v>321</v>
  </rv>
  <rv s="0">
    <v>http://en.wikipedia.org/wiki/T._Rowe_Price</v>
    <v>Wikipedia</v>
  </rv>
  <rv s="3">
    <v>6</v>
    <v>323</v>
  </rv>
  <rv s="4">
    <v>9</v>
    <v>https://www.bing.com/th?id=AMMS_4c600be848f66590834841f27e6f786d&amp;qlt=95</v>
    <v>324</v>
    <v>0</v>
    <v>https://www.bing.com/images/search?form=xlimg&amp;q=t.+rowe+price</v>
    <v>Image of T. ROWE PRICE GROUP, INC.</v>
  </rv>
  <rv s="0">
    <v>https://www.bing.com/financeapi/forcetrigger?t=a24i3m&amp;q=XNAS%3aTROW&amp;form=skydnc</v>
    <v>Learn more on Bing</v>
  </rv>
  <rv s="7">
    <v>en-US</v>
    <v>a24i3m</v>
    <v>268435456</v>
    <v>1</v>
    <v>Powered by Refinitiv</v>
    <v>10</v>
    <v>T. ROWE PRICE GROUP, INC. (XNAS:TROW)</v>
    <v>7</v>
    <v>11</v>
    <v>Finance</v>
    <v>4</v>
    <v>179.62</v>
    <v>82.51</v>
    <v>1.1762999999999999</v>
    <v>2.83</v>
    <v>1.5310000000000002E-3</v>
    <v>1.6310999999999999E-2</v>
    <v>0.27</v>
    <v>USD</v>
    <v>T. Rowe Price Group, Inc. is a financial services holding company. The Company provides global investment management services through its subsidiaries to investors across the world. The Company provides an array of Company sponsored the United States mutual funds, other sponsored pooled investment vehicles, sub advisory services, separate account management, recordkeeping, and related services to individuals, advisors, institutions, financial intermediaries and retirement plan sponsors. The Company distributes its products in countries located within three geographical regions: North America, Europe Middle East and Africa (EMEA), and Asia Pacific (APAC). It also offers specialized advisory services, including management of stable value investment contracts and a distribution management service for the disposition of equity securities its clients receive from third-party venture capital investment pools. As of December 31, 2016, it serviced clients in 45 countries across the world.</v>
    <v>7678</v>
    <v>Nasdaq Stock Market</v>
    <v>XNAS</v>
    <v>XNAS</v>
    <v>P.O. Box 89000, 100 East Pratt Street, BALTIMORE, MD, 21289-0320 US</v>
    <v>179.62</v>
    <v>325</v>
    <v>Investment Banking &amp; Investment Services</v>
    <v>Stock</v>
    <v>44265.039036388283</v>
    <v>326</v>
    <v>173.68010000000001</v>
    <v>39548640000</v>
    <v>T. ROWE PRICE GROUP, INC.</v>
    <v>T. ROWE PRICE GROUP, INC.</v>
    <v>175.25</v>
    <v>17.321899999999999</v>
    <v>173.5</v>
    <v>176.33</v>
    <v>176.6</v>
    <v>227946100</v>
    <v>TROW</v>
    <v>T. ROWE PRICE GROUP, INC. (XNAS:TROW)</v>
    <v>1751805</v>
    <v>1174208</v>
    <v>2000</v>
  </rv>
  <rv s="2">
    <v>327</v>
  </rv>
  <rv s="0">
    <v>http://en.wikipedia.org/wiki/CBS_Corporation</v>
    <v>Wikipedia</v>
  </rv>
  <rv s="3">
    <v>6</v>
    <v>329</v>
  </rv>
  <rv s="4">
    <v>9</v>
    <v>https://www.bing.com/th?id=AMMS_f743416e70a1b03524deef274e476089&amp;qlt=95</v>
    <v>330</v>
    <v>0</v>
    <v>https://www.bing.com/images/search?form=xlimg&amp;q=cbs+corporation</v>
    <v>Image of VIACOMCBS INC.</v>
  </rv>
  <rv s="0">
    <v>https://www.bing.com/financeapi/forcetrigger?t=a1pb4c&amp;q=XNAS%3aVIAC&amp;form=skydnc</v>
    <v>Learn more on Bing</v>
  </rv>
  <rv s="7">
    <v>en-US</v>
    <v>a1pb4c</v>
    <v>268435456</v>
    <v>1</v>
    <v>Powered by Refinitiv</v>
    <v>10</v>
    <v>VIACOMCBS INC. (XNAS:VIAC)</v>
    <v>7</v>
    <v>11</v>
    <v>Finance</v>
    <v>4</v>
    <v>84.94</v>
    <v>10.1</v>
    <v>1.8084</v>
    <v>-4</v>
    <v>-2.6359999999999999E-3</v>
    <v>-4.7813000000000001E-2</v>
    <v>-0.21</v>
    <v>USD</v>
    <v>ViacomCBS Inc., formerly CBS Corp, is a global media and entertainment company. The Company is focused on creating premium content and experiences for audiences worldwide. It operates through various brands, including CBS, Showtime Networks, Paramount Pictures, Nickelodeon, MTV, Comedy Central, BET, CBS All Access, Pluto TV and Simon &amp; Schuster, among others. It also offers production, distribution and advertising solutions for partners across five continents. BET is the primary channel of BET Networks, that provides entertainment, music, news and public affairs television programming for the African-American audience. CBS Sports brand is a broadcaster of television sports. Its Paramount Pictures brand is a producer and global distributor of filmed entertainment. Its CBS Television Studios is a supplier of programming with more than 70 series in production across broadcast and cable networks, streaming services and other platforms. Its brands also include Bellator MMA and COLORS.</v>
    <v>22109</v>
    <v>Nasdaq Stock Market</v>
    <v>XNAS</v>
    <v>XNAS</v>
    <v>1515 Broadway, NEW YORK, NY, 10036 US</v>
    <v>84.6</v>
    <v>331</v>
    <v>Media &amp; Publishing</v>
    <v>Stock</v>
    <v>44265.038766388279</v>
    <v>332</v>
    <v>77.102000000000004</v>
    <v>51837290000</v>
    <v>VIACOMCBS INC.</v>
    <v>VIACOMCBS INC.</v>
    <v>84.4</v>
    <v>20.6492</v>
    <v>83.66</v>
    <v>79.66</v>
    <v>79.45</v>
    <v>619606100</v>
    <v>VIAC</v>
    <v>VIACOMCBS INC. (XNAS:VIAC)</v>
    <v>23611552</v>
    <v>15834762</v>
    <v>1986</v>
  </rv>
  <rv s="2">
    <v>333</v>
  </rv>
  <rv s="0">
    <v>http://en.wikipedia.org/wiki/KLA_Corporation</v>
    <v>Wikipedia</v>
  </rv>
  <rv s="3">
    <v>6</v>
    <v>335</v>
  </rv>
  <rv s="4">
    <v>9</v>
    <v>https://www.bing.com/th?id=AMMS_e9546d6320b8eb24c9c7684ff75d32e1&amp;qlt=95</v>
    <v>336</v>
    <v>0</v>
    <v>https://www.bing.com/images/search?form=xlimg&amp;q=kla+tencor</v>
    <v>Image of KLA Corporation</v>
  </rv>
  <rv s="0">
    <v>https://www.bing.com/financeapi/forcetrigger?t=a1wjkr&amp;q=XNAS%3aKLAC&amp;form=skydnc</v>
    <v>Learn more on Bing</v>
  </rv>
  <rv s="7">
    <v>en-US</v>
    <v>a1wjkr</v>
    <v>268435456</v>
    <v>1</v>
    <v>Powered by Refinitiv</v>
    <v>10</v>
    <v>KLA Corporation (XNAS:KLAC)</v>
    <v>7</v>
    <v>11</v>
    <v>Finance</v>
    <v>4</v>
    <v>342.21</v>
    <v>110.19</v>
    <v>1.2874000000000001</v>
    <v>20.059999999999999</v>
    <v>0</v>
    <v>7.3201000000000002E-2</v>
    <v>0</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10600</v>
    <v>Nasdaq Stock Market</v>
    <v>XNAS</v>
    <v>XNAS</v>
    <v>1 Technology Dr, MILPITAS, CA, 95035-7916 US</v>
    <v>296.29000000000002</v>
    <v>337</v>
    <v>Semiconductors &amp; Semiconductor Equipment</v>
    <v>Stock</v>
    <v>44265.030963865625</v>
    <v>338</v>
    <v>282.29000000000002</v>
    <v>42222620000</v>
    <v>KLA Corporation</v>
    <v>KLA Corporation</v>
    <v>283.63</v>
    <v>31.287800000000001</v>
    <v>274.04000000000002</v>
    <v>294.10000000000002</v>
    <v>294.10000000000002</v>
    <v>154074600</v>
    <v>KLAC</v>
    <v>KLA Corporation (XNAS:KLAC)</v>
    <v>1944176</v>
    <v>1311076</v>
    <v>1975</v>
  </rv>
  <rv s="2">
    <v>339</v>
  </rv>
  <rv s="0">
    <v>http://en.wikipedia.org/wiki/General_Electric</v>
    <v>Wikipedia</v>
  </rv>
  <rv s="3">
    <v>6</v>
    <v>341</v>
  </rv>
  <rv s="4">
    <v>9</v>
    <v>https://www.bing.com/th?id=AMMS_301c5fbc1963a22028790c2c83b0dc3c&amp;qlt=95</v>
    <v>342</v>
    <v>0</v>
    <v>https://www.bing.com/images/search?form=xlimg&amp;q=general+electric</v>
    <v>Image of GENERAL ELECTRIC COMPANY</v>
  </rv>
  <rv s="0">
    <v>https://www.bing.com/financeapi/forcetrigger?t=a1tr1h&amp;q=XNYS%3aGE&amp;form=skydnc</v>
    <v>Learn more on Bing</v>
  </rv>
  <rv s="7">
    <v>en-US</v>
    <v>a1tr1h</v>
    <v>268435456</v>
    <v>1</v>
    <v>Powered by Refinitiv</v>
    <v>10</v>
    <v>GENERAL ELECTRIC COMPANY (XNYS:GE)</v>
    <v>7</v>
    <v>11</v>
    <v>Finance</v>
    <v>4</v>
    <v>14.414999999999999</v>
    <v>5.48</v>
    <v>1.0769</v>
    <v>-0.17</v>
    <v>5.0000000000000001E-3</v>
    <v>-1.1997000000000001E-2</v>
    <v>7.0000000000000007E-2</v>
    <v>USD</v>
    <v>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v>
    <v>174000</v>
    <v>New York Stock Exchange</v>
    <v>XNYS</v>
    <v>XNYS</v>
    <v>5 NECCO STREET, BOSTON, MA, 02210 US</v>
    <v>14.414999999999999</v>
    <v>343</v>
    <v>Consumer Goods Conglomerates</v>
    <v>Stock</v>
    <v>44265.041610810156</v>
    <v>344</v>
    <v>13.83</v>
    <v>124241700000</v>
    <v>GENERAL ELECTRIC COMPANY</v>
    <v>GENERAL ELECTRIC COMPANY</v>
    <v>14.1</v>
    <v>23.7103</v>
    <v>14.17</v>
    <v>14</v>
    <v>14.07</v>
    <v>8767942000</v>
    <v>GE</v>
    <v>GENERAL ELECTRIC COMPANY (XNYS:GE)</v>
    <v>114467707</v>
    <v>77329586</v>
    <v>1892</v>
  </rv>
  <rv s="2">
    <v>345</v>
  </rv>
  <rv s="0">
    <v>http://en.wikipedia.org/wiki/Comcast</v>
    <v>Wikipedia</v>
  </rv>
  <rv s="3">
    <v>6</v>
    <v>347</v>
  </rv>
  <rv s="4">
    <v>9</v>
    <v>https://www.bing.com/th?id=AMMS_6f59674c62a3034ced8557d9ffa6bbea&amp;qlt=95</v>
    <v>348</v>
    <v>0</v>
    <v>https://www.bing.com/images/search?form=xlimg&amp;q=comcast+corporation</v>
    <v>Image of COMCAST CORPORATION</v>
  </rv>
  <rv s="0">
    <v>https://www.bing.com/financeapi/forcetrigger?t=a1pwqh&amp;q=XNAS%3aCMCSA&amp;form=skydnc</v>
    <v>Learn more on Bing</v>
  </rv>
  <rv s="7">
    <v>en-US</v>
    <v>a1pwqh</v>
    <v>268435456</v>
    <v>1</v>
    <v>Powered by Refinitiv</v>
    <v>10</v>
    <v>COMCAST CORPORATION (XNAS:CMCSA)</v>
    <v>7</v>
    <v>11</v>
    <v>Finance</v>
    <v>4</v>
    <v>56.115000000000002</v>
    <v>31.704999999999998</v>
    <v>1.0463</v>
    <v>9.5000000000000001E-2</v>
    <v>-5.7589999999999994E-3</v>
    <v>1.712E-3</v>
    <v>-0.32</v>
    <v>USD</v>
    <v>Comcast Corporation is a media and technology company. The Company has two primary businesses: Comcast Cable and NBCUniversal. Its Comcast Cable business operates in the Cable Communications segment. Its NBCUniversal business operates in four business segments: Cable Networks, Broadcast Television, Filmed Entertainment and Theme Parks. Its Cable Communications segment consists of the operations of Comcast Cable, which provides video, high-speed Internet and voice services to residential customers under the XFINITY brand. Its Cable Networks segment consists of a portfolio of national cable networks. Its Broadcast Television segment operates the NBC and Telemundo broadcast networks. Its Filmed Entertainment segment primarily produces, acquires, markets and distributes filmed entertainment across the world, and it also develops, produces and licenses live stage plays. Its Theme Parks segment consists primarily of its Universal theme parks in Orlando, Florida and Hollywood, California.</v>
    <v>168000</v>
    <v>Nasdaq Stock Market</v>
    <v>XNAS</v>
    <v>XNAS</v>
    <v>1 Comcast Ctr, PHILADELPHIA, PA, 19103-2838 US</v>
    <v>56.115000000000002</v>
    <v>349</v>
    <v>Media &amp; Publishing</v>
    <v>Stock</v>
    <v>44265.041359015624</v>
    <v>350</v>
    <v>55.11</v>
    <v>254111900000</v>
    <v>COMCAST CORPORATION</v>
    <v>COMCAST CORPORATION</v>
    <v>55.47</v>
    <v>24.416499999999999</v>
    <v>55.475000000000001</v>
    <v>55.57</v>
    <v>55.25</v>
    <v>4580656000</v>
    <v>CMCSA</v>
    <v>COMCAST CORPORATION (XNAS:CMCSA)</v>
    <v>25293226</v>
    <v>17221500</v>
    <v>2001</v>
  </rv>
  <rv s="2">
    <v>351</v>
  </rv>
  <rv s="0">
    <v>http://en.wikipedia.org/wiki/AmerisourceBergen</v>
    <v>Wikipedia</v>
  </rv>
  <rv s="3">
    <v>6</v>
    <v>353</v>
  </rv>
  <rv s="4">
    <v>9</v>
    <v>https://www.bing.com/th?id=AMMS_14dd7dcdea2e31f890fab79e74ed9680&amp;qlt=95</v>
    <v>354</v>
    <v>0</v>
    <v>https://www.bing.com/images/search?form=xlimg&amp;q=amerisourcebergen</v>
    <v>Image of AMERISOURCEBERGEN CORPORATION</v>
  </rv>
  <rv s="0">
    <v>https://www.bing.com/financeapi/forcetrigger?t=a1mptc&amp;q=XNYS%3aABC&amp;form=skydnc</v>
    <v>Learn more on Bing</v>
  </rv>
  <rv s="7">
    <v>en-US</v>
    <v>a1mptc</v>
    <v>268435456</v>
    <v>1</v>
    <v>Powered by Refinitiv</v>
    <v>10</v>
    <v>AMERISOURCEBERGEN CORPORATION (XNYS:ABC)</v>
    <v>7</v>
    <v>11</v>
    <v>Finance</v>
    <v>4</v>
    <v>112.88</v>
    <v>72.058300000000003</v>
    <v>0.4914</v>
    <v>2.62</v>
    <v>7.3550000000000004E-3</v>
    <v>2.4369999999999999E-2</v>
    <v>0.81</v>
    <v>USD</v>
    <v>AmerisourceBergen Corporation is a pharmaceutical sourcing and distribution services company. The Company's segments include Pharmaceutical Distribution and Other. The Company provides services to healthcare providers, and pharmaceutical and biotech manufacturers. As of June 30, 2016, the Pharmaceutical Distribution segment consists of two operating segments, including the operations of AmerisourceBergen Drug Corporation (ABDC) and AmerisourceBergen Specialty Group (ABSG), which distributes specialty drugs to their customers. Servicing healthcare providers in the pharmaceutical supply channel, the Pharmaceutical Distribution segment's operations provide drug distribution and related services. The Other segment consists of the operations of various segments, including the AmerisourceBergen Consulting Services (ABCS), the World Courier Group, Inc. and the MWI Veterinary Supply, Inc. ABSG operates distribution facilities that focus primarily on complex disease treatment regimens.</v>
    <v>22000</v>
    <v>New York Stock Exchange</v>
    <v>XNYS</v>
    <v>XNYS</v>
    <v>1300 Morris Dr, CHESTERBROOK, PA, 19087-5594 US</v>
    <v>111.14</v>
    <v>355</v>
    <v>Healthcare Equipment &amp; Supplies</v>
    <v>Stock</v>
    <v>44265.00356957109</v>
    <v>356</v>
    <v>107.72</v>
    <v>22007960000</v>
    <v>AMERISOURCEBERGEN CORPORATION</v>
    <v>AMERISOURCEBERGEN CORPORATION</v>
    <v>107.79</v>
    <v>0</v>
    <v>107.51</v>
    <v>110.13</v>
    <v>110.94</v>
    <v>204706100</v>
    <v>ABC</v>
    <v>AMERISOURCEBERGEN CORPORATION (XNYS:ABC)</v>
    <v>1599329</v>
    <v>1089849</v>
    <v>2001</v>
  </rv>
  <rv s="2">
    <v>357</v>
  </rv>
  <rv s="0">
    <v>http://fr.wikipedia.org/wiki/KeyCorp</v>
    <v>Wikipedia</v>
  </rv>
  <rv s="3">
    <v>6</v>
    <v>359</v>
  </rv>
  <rv s="4">
    <v>9</v>
    <v>https://www.bing.com/th?id=AMMS_b5b5d9b71414f59bb4ee07c23f586b30&amp;qlt=95</v>
    <v>360</v>
    <v>0</v>
    <v>https://www.bing.com/images/search?form=xlimg&amp;q=keybank</v>
    <v>Image of KEYCORP</v>
  </rv>
  <rv s="0">
    <v>https://www.bing.com/financeapi/forcetrigger?t=a1wh27&amp;q=XNYS%3aKEY&amp;form=skydnc</v>
    <v>Learn more on Bing</v>
  </rv>
  <rv s="7">
    <v>en-US</v>
    <v>a1wh27</v>
    <v>268435456</v>
    <v>1</v>
    <v>Powered by Refinitiv</v>
    <v>10</v>
    <v>KEYCORP (XNYS:KEY)</v>
    <v>7</v>
    <v>11</v>
    <v>Finance</v>
    <v>4</v>
    <v>21.81</v>
    <v>7.45</v>
    <v>1.5681</v>
    <v>-0.76</v>
    <v>0</v>
    <v>-3.5815E-2</v>
    <v>0</v>
    <v>USD</v>
    <v>KeyCorp is a bank holding company. The Company is a bank-based financial services company. The Company operates through its subsidiary, KeyBank National Association (KeyBank), which is engaged in providing banking services. Through KeyBank and other subsidiaries, it provides a range of retail and commercial banking, commercial leasing, investment management, consumer finance, and investment banking products and services to individual, corporate and institutional clients. Its segments include Key Community Bank and Key Corporate Bank. Key Community Bank serves individuals and small to mid-sized businesses by offering a range of deposit, investment, lending, credit card, and personalized wealth management products and business advisory services. Key Corporate Bank is a full-service corporate and investment bank focused on serving the needs of middle market clients in industry sectors, which include consumer, energy, healthcare, industrial, public sector, real estate and technology.</v>
    <v>16826</v>
    <v>New York Stock Exchange</v>
    <v>XNYS</v>
    <v>XNYS</v>
    <v>127 Public Sq, CLEVELAND, OH, 44114-1306 US</v>
    <v>20.9</v>
    <v>361</v>
    <v>Banking Services</v>
    <v>Stock</v>
    <v>44265.011657685158</v>
    <v>362</v>
    <v>20.2</v>
    <v>20558260000</v>
    <v>KEYCORP</v>
    <v>KEYCORP</v>
    <v>20.87</v>
    <v>16.929400000000001</v>
    <v>21.22</v>
    <v>20.46</v>
    <v>20.46</v>
    <v>968815100</v>
    <v>KEY</v>
    <v>KEYCORP (XNYS:KEY)</v>
    <v>10897813</v>
    <v>7486121</v>
    <v>1958</v>
  </rv>
  <rv s="2">
    <v>363</v>
  </rv>
  <rv s="0">
    <v>https://www.bing.com/financeapi/forcetrigger?t=btttw7&amp;q=XNYS%3aVNT&amp;form=skydnc</v>
    <v>Learn more on Bing</v>
  </rv>
  <rv s="8">
    <v>en-US</v>
    <v>btttw7</v>
    <v>268435456</v>
    <v>1</v>
    <v>Powered by Refinitiv</v>
    <v>12</v>
    <v>VONTIER CORPORATION (XNYS:VNT)</v>
    <v>2</v>
    <v>13</v>
    <v>Finance</v>
    <v>4</v>
    <v>39</v>
    <v>26.363600000000002</v>
    <v>-0.6</v>
    <v>6.117E-3</v>
    <v>-1.8950999999999999E-2</v>
    <v>0.19</v>
    <v>USD</v>
    <v>Vontier Corporation is an industrial technology company. The Company offers technical equipment, components, software and services for manufacturing, repair and servicing in the mobility infrastructure industry. The Company supplies solution, spanning advanced environmental sensors, fueling equipment, field payment hardware, remote management and workflow software, vehicle tracking and fleet management software solutions for traffic light control and vehicle mechanics’ and technicians’ equipment. The Company provides products and services to retail and commercial fueling operators, commercial vehicle repair businesses, municipal governments and public safety entities and fleet owners/operators.</v>
    <v>8400</v>
    <v>New York Stock Exchange</v>
    <v>XNYS</v>
    <v>XNYS</v>
    <v>5420 Wade Park Blvd., Suite 206, 6920 Seaway Blvd, RALEIGH, NC, 27607 US</v>
    <v>32.28</v>
    <v>Machinery, Equipment &amp; Components</v>
    <v>Stock</v>
    <v>44265.000000022657</v>
    <v>365</v>
    <v>31.01</v>
    <v>5336185000</v>
    <v>VONTIER CORPORATION</v>
    <v>VONTIER CORPORATION</v>
    <v>31.99</v>
    <v>15.681900000000001</v>
    <v>31.66</v>
    <v>31.06</v>
    <v>31.25</v>
    <v>168546600</v>
    <v>VNT</v>
    <v>VONTIER CORPORATION (XNYS:VNT)</v>
    <v>2735116</v>
    <v>1894655</v>
  </rv>
  <rv s="2">
    <v>366</v>
  </rv>
  <rv s="6">
    <v>12</v>
    <v>Beta</v>
    <v>0</v>
  </rv>
  <rv s="0">
    <v>http://en.wikipedia.org/wiki/Boeing</v>
    <v>Wikipedia</v>
  </rv>
  <rv s="3">
    <v>6</v>
    <v>369</v>
  </rv>
  <rv s="4">
    <v>9</v>
    <v>https://www.bing.com/th?id=AMMS_c8c8e7179d9d683a1466fb7a13598c3d&amp;qlt=95</v>
    <v>370</v>
    <v>0</v>
    <v>https://www.bing.com/images/search?form=xlimg&amp;q=boeing</v>
    <v>Image of THE BOEING COMPANY</v>
  </rv>
  <rv s="0">
    <v>https://www.bing.com/financeapi/forcetrigger?t=a1o4ec&amp;q=XNYS%3aBA&amp;form=skydnc</v>
    <v>Learn more on Bing</v>
  </rv>
  <rv s="7">
    <v>en-US</v>
    <v>a1o4ec</v>
    <v>268435456</v>
    <v>1</v>
    <v>Powered by Refinitiv</v>
    <v>10</v>
    <v>THE BOEING COMPANY (XNYS:BA)</v>
    <v>7</v>
    <v>11</v>
    <v>Finance</v>
    <v>4</v>
    <v>244.08</v>
    <v>89</v>
    <v>1.6428</v>
    <v>6.58</v>
    <v>1.691E-3</v>
    <v>2.9371000000000001E-2</v>
    <v>0.39</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141000</v>
    <v>New York Stock Exchange</v>
    <v>XNYS</v>
    <v>XNYS</v>
    <v>100 N Riverside Plz, CHICAGO, IL, 60606-1596 US</v>
    <v>234.06</v>
    <v>371</v>
    <v>Aerospace &amp; Defense</v>
    <v>Stock</v>
    <v>44265.041593008595</v>
    <v>372</v>
    <v>222.58009999999999</v>
    <v>130752900000</v>
    <v>THE BOEING COMPANY</v>
    <v>THE BOEING COMPANY</v>
    <v>226.81</v>
    <v>0</v>
    <v>224.03</v>
    <v>230.61</v>
    <v>231</v>
    <v>583640100</v>
    <v>BA</v>
    <v>THE BOEING COMPANY (XNYS:BA)</v>
    <v>21001194</v>
    <v>14597345</v>
    <v>1934</v>
  </rv>
  <rv s="2">
    <v>373</v>
  </rv>
  <rv s="0">
    <v>https://www.bing.com/financeapi/forcetrigger?t=a1ohur&amp;q=XNAS%3aBIIB&amp;form=skydnc</v>
    <v>Learn more on Bing</v>
  </rv>
  <rv s="1">
    <v>en-US</v>
    <v>a1ohur</v>
    <v>268435456</v>
    <v>1</v>
    <v>Powered by Refinitiv</v>
    <v>0</v>
    <v>BIOGEN INC. (XNAS:BIIB)</v>
    <v>2</v>
    <v>3</v>
    <v>Finance</v>
    <v>4</v>
    <v>363.92</v>
    <v>223.25</v>
    <v>0.45739999999999997</v>
    <v>-3.52</v>
    <v>6.0419999999999996E-3</v>
    <v>-1.3037E-2</v>
    <v>1.61</v>
    <v>USD</v>
    <v>Biogen Inc. is a biopharmaceutical company. The Company focuses on discovering, developing, manufacturing and delivering therapies to people living with serious neurological, rare and autoimmune diseases. The Company markets products, including TECFIDERA, AVONEX, PLEGRIDY, TYSABRI, ZINBRYTA and FAMPYRA for multiple sclerosis (MS), FUMADERM for the treatment of severe plaque psoriasis and SPINRAZA for the treatment of spinal muscular atrophy (SMA). It also has a collaboration agreement with Genentech, Inc. (Genentech), a member of the Roche Group, with respect to RITUXAN for the treatment of non-Hodgkin's lymphoma, chronic lymphocytic leukemia (CLL) and other conditions, GAZYVA indicated for the treatment of CLL and follicular lymphoma, and other anti-CD20 therapies. The Company's product candidate includes OCREVUS; Biosimilar adalimumab; Aducanumab; E2609; BIIB074; BAN2401; Opicinumab; CIRARA; BIIB061; BIIB054; BIIB067, and BIIB068.</v>
    <v>9100</v>
    <v>Nasdaq Stock Market</v>
    <v>XNAS</v>
    <v>XNAS</v>
    <v>225 Binney St, CAMBRIDGE, MA, 02142-1031 US</v>
    <v>278.24</v>
    <v>Pharmaceuticals</v>
    <v>Stock</v>
    <v>44265.039247615627</v>
    <v>375</v>
    <v>266.38499999999999</v>
    <v>41132170000</v>
    <v>BIOGEN INC.</v>
    <v>BIOGEN INC.</v>
    <v>272.58999999999997</v>
    <v>11.0425</v>
    <v>270.01</v>
    <v>266.49</v>
    <v>268.10000000000002</v>
    <v>152335700</v>
    <v>BIIB</v>
    <v>BIOGEN INC. (XNAS:BIIB)</v>
    <v>1769111</v>
    <v>1230430</v>
    <v>1997</v>
  </rv>
  <rv s="2">
    <v>376</v>
  </rv>
  <rv s="0">
    <v>http://en.wikipedia.org/wiki/WestRock</v>
    <v>Wikipedia</v>
  </rv>
  <rv s="3">
    <v>6</v>
    <v>378</v>
  </rv>
  <rv s="4">
    <v>9</v>
    <v>https://www.bing.com/th?id=AMMS_f33ad3f013ad858d61d07f7134fcd0d1&amp;qlt=95</v>
    <v>379</v>
    <v>0</v>
    <v>https://www.bing.com/images/search?form=xlimg&amp;q=westrock</v>
    <v>Image of WESTROCK COMPANY</v>
  </rv>
  <rv s="0">
    <v>https://www.bing.com/financeapi/forcetrigger?t=a261ec&amp;q=XNYS%3aWRK&amp;form=skydnc</v>
    <v>Learn more on Bing</v>
  </rv>
  <rv s="7">
    <v>en-US</v>
    <v>a261ec</v>
    <v>268435456</v>
    <v>1</v>
    <v>Powered by Refinitiv</v>
    <v>10</v>
    <v>WESTROCK COMPANY (XNYS:WRK)</v>
    <v>7</v>
    <v>11</v>
    <v>Finance</v>
    <v>4</v>
    <v>54</v>
    <v>21.5</v>
    <v>1.2081</v>
    <v>-0.23</v>
    <v>3.3989999999999997E-3</v>
    <v>-4.3249999999999999E-3</v>
    <v>0.18</v>
    <v>USD</v>
    <v>WestRock Company is a multinational provider of paper and packaging solutions for consumer and corrugated packaging markets. The Company also develops real estate in the Charleston, South Carolina region. The Company's segments include Corrugated Packaging, Consumer Packaging, and Land and Development. The Corrugated Packaging segment consists of its containerboard mill and corrugated packaging operations, as well as its recycling operations. The Consumer Packaging segment consists of consumer mills, folding carton, beverage, merchandising displays, and partition operations. The Land and Development segment is engaged in the development and sale of real estate primarily in Charleston, South Carolina.</v>
    <v>49300</v>
    <v>New York Stock Exchange</v>
    <v>XNYS</v>
    <v>XNYS</v>
    <v>1000 Abernathy Rd, ATLANTA, GA, 30328-5606 US</v>
    <v>53.435000000000002</v>
    <v>380</v>
    <v>Containers &amp; Packaging</v>
    <v>Stock</v>
    <v>44265.000000046093</v>
    <v>381</v>
    <v>51.82</v>
    <v>14013830000</v>
    <v>WESTROCK COMPANY</v>
    <v>WESTROCK COMPANY</v>
    <v>52.53</v>
    <v>0</v>
    <v>53.18</v>
    <v>52.95</v>
    <v>53.13</v>
    <v>263516900</v>
    <v>WRK</v>
    <v>WESTROCK COMPANY (XNYS:WRK)</v>
    <v>3517643</v>
    <v>2470680</v>
    <v>2018</v>
  </rv>
  <rv s="2">
    <v>382</v>
  </rv>
  <rv s="0">
    <v>http://en.wikipedia.org/wiki/Nasdaq,_Inc.</v>
    <v>Wikipedia</v>
  </rv>
  <rv s="3">
    <v>6</v>
    <v>384</v>
  </rv>
  <rv s="4">
    <v>9</v>
    <v>https://www.bing.com/th?id=AMMS_67871d0ebaa78d2b6478e1f6621a4d05&amp;qlt=95</v>
    <v>385</v>
    <v>0</v>
    <v>https://www.bing.com/images/search?form=xlimg&amp;q=nasdaq+omx+group</v>
    <v>Image of Nasdaq, Inc.</v>
  </rv>
  <rv s="0">
    <v>https://www.bing.com/financeapi/forcetrigger?t=a1ydc7&amp;q=XNAS%3aNDAQ&amp;form=skydnc</v>
    <v>Learn more on Bing</v>
  </rv>
  <rv s="7">
    <v>en-US</v>
    <v>a1ydc7</v>
    <v>268435456</v>
    <v>1</v>
    <v>Powered by Refinitiv</v>
    <v>10</v>
    <v>Nasdaq, Inc. (XNAS:NDAQ)</v>
    <v>7</v>
    <v>11</v>
    <v>Finance</v>
    <v>4</v>
    <v>149.54</v>
    <v>71.66</v>
    <v>0.83640000000000003</v>
    <v>1.66</v>
    <v>0</v>
    <v>1.1449000000000001E-2</v>
    <v>0</v>
    <v>USD</v>
    <v>Nasdaq, Inc. (Nasdaq) is a holding company. The Company is a provider of trading, clearing, exchange technology, regulatory, securities listing, information and public company services. It manages, operates and provides its products and services through four segments: Market Services, Corporate Services, Information Services and Market Technology. Its global offerings include trading and clearing across various asset classes, trade management services, data products, financial indexes, capital formation solutions, corporate solutions, and market technology products and services. Its technology markets across the globe, supporting equity derivative trading, clearing and settlement, cash equity trading, fixed income trading and various other functions. Its Market Services segment include its equity derivative trading and clearing, cash equity trading, fixed income clearing corporation and trade management services businesses. Its Corporate Solutions business serves corporate clients.</v>
    <v>4830</v>
    <v>Nasdaq Stock Market</v>
    <v>XNAS</v>
    <v>XNAS</v>
    <v>151 W. 42ND STREET, NEW YORK, NY, 10036 US</v>
    <v>149.54</v>
    <v>386</v>
    <v>Investment Banking &amp; Investment Services</v>
    <v>Stock</v>
    <v>44264.950529027345</v>
    <v>387</v>
    <v>144.86000000000001</v>
    <v>23893720000</v>
    <v>Nasdaq, Inc.</v>
    <v>Nasdaq, Inc.</v>
    <v>144.86000000000001</v>
    <v>25.939</v>
    <v>144.99</v>
    <v>146.65</v>
    <v>146.65</v>
    <v>164795600</v>
    <v>NDAQ</v>
    <v>Nasdaq, Inc. (XNAS:NDAQ)</v>
    <v>1113875</v>
    <v>788494</v>
    <v>1979</v>
  </rv>
  <rv s="2">
    <v>388</v>
  </rv>
  <rv s="0">
    <v>https://www.bing.com/financeapi/forcetrigger?t=a1tppr&amp;q=XNYS%3aGD&amp;form=skydnc</v>
    <v>Learn more on Bing</v>
  </rv>
  <rv s="1">
    <v>en-US</v>
    <v>a1tppr</v>
    <v>268435456</v>
    <v>1</v>
    <v>Powered by Refinitiv</v>
    <v>0</v>
    <v>GENERAL DYNAMICS CORPORATION (XNYS:GD)</v>
    <v>2</v>
    <v>3</v>
    <v>Finance</v>
    <v>4</v>
    <v>175.27</v>
    <v>100.55</v>
    <v>1.0989</v>
    <v>-3.95</v>
    <v>1.1849999999999999E-4</v>
    <v>-2.2873000000000001E-2</v>
    <v>0.02</v>
    <v>USD</v>
    <v>General Dynamics Corporation is a global aerospace and defense company. The Company offers a portfolio of products and services in business aviation; combat vehicles, weapons systems and munitions; information technology (IT) services and C4ISR (command, control, communications, computers, intelligence, surveillance and reconnaissance) solutions, and shipbuilding and ship repair. It operates through four business groups: Aerospace, Combat Systems, Information Systems and Technology, and Marine Systems. Its Aerospace group offers aircraft design; cockpit and cabin systems, and product service and support. Its Combat Systems group offers combat vehicles, weapons systems and munitions. The Information Systems and Technology group provides technologies, products and services in support of various programs. The Marine Systems group is a designer and builder of nuclear-powered submarines, surface combatants and auxiliary and combat-logistics ships.</v>
    <v>100700</v>
    <v>New York Stock Exchange</v>
    <v>XNYS</v>
    <v>XNYS</v>
    <v>11011 Sunset Hills Rd, RESTON, VA, 20190-5311 US</v>
    <v>173.26730000000001</v>
    <v>Aerospace &amp; Defense</v>
    <v>Stock</v>
    <v>44265.000000034372</v>
    <v>390</v>
    <v>168.38</v>
    <v>49435050000</v>
    <v>GENERAL DYNAMICS CORPORATION</v>
    <v>GENERAL DYNAMICS CORPORATION</v>
    <v>172.69</v>
    <v>15.695600000000001</v>
    <v>172.69</v>
    <v>168.74</v>
    <v>168.76</v>
    <v>286264700</v>
    <v>GD</v>
    <v>GENERAL DYNAMICS CORPORATION (XNYS:GD)</v>
    <v>1846378</v>
    <v>1313563</v>
    <v>1952</v>
  </rv>
  <rv s="2">
    <v>391</v>
  </rv>
  <rv s="0">
    <v>http://en.wikipedia.org/wiki/The_Coca-Cola_Company</v>
    <v>Wikipedia</v>
  </rv>
  <rv s="3">
    <v>6</v>
    <v>393</v>
  </rv>
  <rv s="4">
    <v>9</v>
    <v>https://www.bing.com/th?id=AMMS_5c38a19703348515f2ba1542f244f1f6&amp;qlt=95</v>
    <v>394</v>
    <v>0</v>
    <v>https://www.bing.com/images/search?form=xlimg&amp;q=the+coca-cola+company</v>
    <v>Image of THE COCA-COLA COMPANY</v>
  </rv>
  <rv s="0">
    <v>https://www.bing.com/financeapi/forcetrigger?t=a1wljc&amp;q=XNYS%3aKO&amp;form=skydnc</v>
    <v>Learn more on Bing</v>
  </rv>
  <rv s="7">
    <v>en-US</v>
    <v>a1wljc</v>
    <v>268435456</v>
    <v>1</v>
    <v>Powered by Refinitiv</v>
    <v>10</v>
    <v>THE COCA-COLA COMPANY (XNYS:KO)</v>
    <v>7</v>
    <v>11</v>
    <v>Finance</v>
    <v>4</v>
    <v>54.93</v>
    <v>36.270000000000003</v>
    <v>0.60040000000000004</v>
    <v>-0.78</v>
    <v>4.326E-3</v>
    <v>-1.5105E-2</v>
    <v>0.22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80300</v>
    <v>New York Stock Exchange</v>
    <v>XNYS</v>
    <v>XNYS</v>
    <v>1 Coca Cola Plz NW, ATLANTA, GA, 30313-2420 US</v>
    <v>51.88</v>
    <v>395</v>
    <v>Beverages</v>
    <v>Stock</v>
    <v>44265.041455740626</v>
    <v>396</v>
    <v>50.82</v>
    <v>222532900000</v>
    <v>THE COCA-COLA COMPANY</v>
    <v>THE COCA-COLA COMPANY</v>
    <v>51.72</v>
    <v>28.814699999999998</v>
    <v>51.64</v>
    <v>50.86</v>
    <v>51.08</v>
    <v>4309312000</v>
    <v>KO</v>
    <v>THE COCA-COLA COMPANY (XNYS:KO)</v>
    <v>23082680</v>
    <v>16423357</v>
    <v>1919</v>
  </rv>
  <rv s="2">
    <v>397</v>
  </rv>
  <rv s="0">
    <v>http://en.wikipedia.org/wiki/Schlumberger</v>
    <v>Wikipedia</v>
  </rv>
  <rv s="3">
    <v>6</v>
    <v>399</v>
  </rv>
  <rv s="4">
    <v>9</v>
    <v>https://www.bing.com/th?id=AMMS_56bb037b70d995807d83a4187046b24e&amp;qlt=95</v>
    <v>400</v>
    <v>0</v>
    <v>https://www.bing.com/images/search?form=xlimg&amp;q=schlumberger</v>
    <v>Image of Schlumberger N.V.</v>
  </rv>
  <rv s="0">
    <v>https://www.bing.com/financeapi/forcetrigger?t=a232mw&amp;q=XNYS%3aSLB&amp;form=skydnc</v>
    <v>Learn more on Bing</v>
  </rv>
  <rv s="7">
    <v>en-US</v>
    <v>a232mw</v>
    <v>268435456</v>
    <v>1</v>
    <v>Powered by Refinitiv</v>
    <v>10</v>
    <v>Schlumberger N.V. (XNYS:SLB)</v>
    <v>7</v>
    <v>11</v>
    <v>Finance</v>
    <v>4</v>
    <v>30.065000000000001</v>
    <v>11.87</v>
    <v>2.4613</v>
    <v>-0.36</v>
    <v>-3.4070000000000004E-4</v>
    <v>-1.2116999999999999E-2</v>
    <v>-0.01</v>
    <v>USD</v>
    <v>Schlumberger N.V. provides technology for reservoir characterization, drilling, production and processing to the oil and gas industry. The Company's segments include Reservoir Characterization Group, Drilling Group, Production Group and Cameron Group. The Reservoir Characterization Group consists of the principal technologies involved in finding and defining hydrocarbon resources. The Drilling Group consists of the principal technologies involved in the drilling and positioning of oil and gas wells. The Production Group consists of the principal technologies involved in the lifetime production of oil and gas reservoirs and includes Well Services, Completions, Artificial Lift, Integrated Production Services (IPS) and Schlumberger Production Management (SPM). The Cameron Group consists of the principal technologies involved in pressure and flow control for drilling and intervention rigs, oil and gas wells and production facilities.</v>
    <v>86000</v>
    <v>New York Stock Exchange</v>
    <v>XNYS</v>
    <v>XNYS</v>
    <v>5599 San Felipe St Fl 17, HOUSTON, TX, 77056-2790 US</v>
    <v>29.98</v>
    <v>401</v>
    <v>Oil &amp; Gas Related Equipment and Services</v>
    <v>Stock</v>
    <v>44265.039957916408</v>
    <v>402</v>
    <v>28.954999999999998</v>
    <v>41542580000</v>
    <v>Schlumberger N.V.</v>
    <v>Schlumberger N.V.</v>
    <v>29.79</v>
    <v>0</v>
    <v>29.71</v>
    <v>29.35</v>
    <v>29.34</v>
    <v>1398269000</v>
    <v>SLB</v>
    <v>Schlumberger N.V. (XNYS:SLB)</v>
    <v>20585202</v>
    <v>14717483</v>
    <v>1956</v>
  </rv>
  <rv s="2">
    <v>403</v>
  </rv>
  <rv s="0">
    <v>http://en.wikipedia.org/wiki/Nvidia</v>
    <v>Wikipedia</v>
  </rv>
  <rv s="3">
    <v>6</v>
    <v>405</v>
  </rv>
  <rv s="4">
    <v>9</v>
    <v>https://www.bing.com/th?id=AMMS_a1316160b9d7d0e339f77550180e6aa0&amp;qlt=95</v>
    <v>406</v>
    <v>0</v>
    <v>https://www.bing.com/images/search?form=xlimg&amp;q=nvidia+drivers</v>
    <v>Image of NVIDIA CORPORATION</v>
  </rv>
  <rv s="0">
    <v>https://www.bing.com/financeapi/forcetrigger?t=a1yv52&amp;q=XNAS%3aNVDA&amp;form=skydnc</v>
    <v>Learn more on Bing</v>
  </rv>
  <rv s="7">
    <v>en-US</v>
    <v>a1yv52</v>
    <v>268435456</v>
    <v>1</v>
    <v>Powered by Refinitiv</v>
    <v>10</v>
    <v>NVIDIA CORPORATION (XNAS:NVDA)</v>
    <v>7</v>
    <v>11</v>
    <v>Finance</v>
    <v>4</v>
    <v>614.9</v>
    <v>180.6807</v>
    <v>1.4258999999999999</v>
    <v>37.24</v>
    <v>2.5760000000000002E-3</v>
    <v>8.0333000000000002E-2</v>
    <v>1.29</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18975</v>
    <v>Nasdaq Stock Market</v>
    <v>XNAS</v>
    <v>XNAS</v>
    <v>2788 San Tomas Expy, SANTA CLARA, CA, 95051-0952 US</v>
    <v>504.67</v>
    <v>407</v>
    <v>Semiconductors &amp; Semiconductor Equipment</v>
    <v>Stock</v>
    <v>44265.04164842578</v>
    <v>408</v>
    <v>482.37</v>
    <v>287512600000</v>
    <v>NVIDIA CORPORATION</v>
    <v>NVIDIA CORPORATION</v>
    <v>485.21</v>
    <v>67.202699999999993</v>
    <v>463.57</v>
    <v>500.81</v>
    <v>502.1</v>
    <v>620000000</v>
    <v>NVDA</v>
    <v>NVIDIA CORPORATION (XNAS:NVDA)</v>
    <v>13045638</v>
    <v>9335661</v>
    <v>1998</v>
  </rv>
  <rv s="2">
    <v>409</v>
  </rv>
  <rv s="0">
    <v>https://www.bing.com/financeapi/forcetrigger?t=bnmq52&amp;q=XNYS%3aLIN&amp;form=skydnc</v>
    <v>Learn more on Bing</v>
  </rv>
  <rv s="1">
    <v>en-US</v>
    <v>bnmq52</v>
    <v>268435456</v>
    <v>1</v>
    <v>Powered by Refinitiv</v>
    <v>0</v>
    <v>LINDE PUBLIC LIMITED COMPANY (XNYS:LIN)</v>
    <v>2</v>
    <v>3</v>
    <v>Finance</v>
    <v>4</v>
    <v>274.57499999999999</v>
    <v>146.71</v>
    <v>0.77390000000000003</v>
    <v>8.66</v>
    <v>1.014E-2</v>
    <v>3.4137000000000001E-2</v>
    <v>2.66</v>
    <v>USD</v>
    <v>Linde plc is an industrial gases and engineering company that operates through its subsidiaries. The Company provides atmospheric gases (oxygen, nitrogen, argon and rare gases) and process gases (carbon dioxide, helium, hydrogen, electronic gases, specialty gases and acetylene). It designs, engineers and builds equipment that produces industrial gases primarily for internal use. It also offers gaseous medication and related medical products and devices for patients and medical staff. The Company serves the customers in various industries, including healthcare, petroleum refining, manufacturing, food, beverage carbonation, fiber-optics, steel making, aerospace, chemicals and water treatment.</v>
    <v>74207</v>
    <v>New York Stock Exchange</v>
    <v>XNYS</v>
    <v>XNYS</v>
    <v>The Priestley Centre, 10 Priestley Road, GUILDFORD, SURREY, GU2 7XY GB</v>
    <v>264.89999999999998</v>
    <v>Chemicals</v>
    <v>Stock</v>
    <v>44265.035082557813</v>
    <v>411</v>
    <v>258.02</v>
    <v>132633100000</v>
    <v>LINDE PUBLIC LIMITED COMPANY</v>
    <v>LINDE PUBLIC LIMITED COMPANY</v>
    <v>261.20999999999998</v>
    <v>53.936</v>
    <v>253.68</v>
    <v>262.33999999999997</v>
    <v>265</v>
    <v>522836400</v>
    <v>LIN</v>
    <v>LINDE PUBLIC LIMITED COMPANY (XNYS:LIN)</v>
    <v>2812161</v>
    <v>2013515</v>
    <v>2017</v>
  </rv>
  <rv s="2">
    <v>412</v>
  </rv>
  <rv s="0">
    <v>https://www.bing.com/financeapi/forcetrigger?t=bqejrw&amp;q=XNYS%3aAMCR&amp;form=skydnc</v>
    <v>Learn more on Bing</v>
  </rv>
  <rv s="9">
    <v>en-US</v>
    <v>bqejrw</v>
    <v>268435456</v>
    <v>1</v>
    <v>Powered by Refinitiv</v>
    <v>14</v>
    <v>Amcor plc (XNYS:AMCR)</v>
    <v>2</v>
    <v>15</v>
    <v>Finance</v>
    <v>4</v>
    <v>12.4</v>
    <v>5.8</v>
    <v>-0.01</v>
    <v>0</v>
    <v>-8.5029999999999991E-4</v>
    <v>0</v>
    <v>USD</v>
    <v>Amcor plc is a packaging company. The Company’s segments include Flexibles and Rigid Plastics. The Company offers a range of packaging related products and services, including packaging for beverages, food, healthcare, and personal and home care, tobacco and industrial applications. The Flexibles consists of operations that manufacture flexible and film packaging in the food and beverage, medical and pharmaceutical, fresh produce, snack food, personal care and other industries. The Rigid Plastics consists of operations that manufacture rigid plastic containers for a range of predominantly beverage and food products, including carbonated soft drinks, water, juices, sports drinks, milk-based beverages, spirits and beer, sauces, dressings, spreads and personal care item and plastic caps for a variety of applications.</v>
    <v>47000</v>
    <v>New York Stock Exchange</v>
    <v>XNYS</v>
    <v>XNYS</v>
    <v>83 Tower Road North, BRISTOL, BRISTOL, BS30 8XP GB</v>
    <v>11.83</v>
    <v>Containers &amp; Packaging</v>
    <v>Stock</v>
    <v>44265.000000034372</v>
    <v>414</v>
    <v>11.65</v>
    <v>18368860000</v>
    <v>Amcor plc</v>
    <v>Amcor plc</v>
    <v>11.76</v>
    <v>23.852499999999999</v>
    <v>11.76</v>
    <v>11.75</v>
    <v>11.75</v>
    <v>1561978000</v>
    <v>AMCR</v>
    <v>Amcor plc (XNYS:AMCR)</v>
    <v>8763722</v>
    <v>6294892</v>
    <v>2018</v>
  </rv>
  <rv s="2">
    <v>415</v>
  </rv>
  <rv s="0">
    <v>http://en.wikipedia.org/wiki/Fifth_Third_Bank</v>
    <v>Wikipedia</v>
  </rv>
  <rv s="3">
    <v>6</v>
    <v>417</v>
  </rv>
  <rv s="4">
    <v>9</v>
    <v>https://www.bing.com/th?id=AMMS_a31c0f4ecac4f789ac95ee8c90f66d71&amp;qlt=95</v>
    <v>418</v>
    <v>0</v>
    <v>https://www.bing.com/images/search?form=xlimg&amp;q=fifth+third+bank</v>
    <v>Image of FIFTH THIRD BANCORP</v>
  </rv>
  <rv s="0">
    <v>https://www.bing.com/financeapi/forcetrigger?t=a1sx7w&amp;q=XNAS%3aFITB&amp;form=skydnc</v>
    <v>Learn more on Bing</v>
  </rv>
  <rv s="7">
    <v>en-US</v>
    <v>a1sx7w</v>
    <v>268435456</v>
    <v>1</v>
    <v>Powered by Refinitiv</v>
    <v>10</v>
    <v>FIFTH THIRD BANCORP (XNAS:FITB)</v>
    <v>7</v>
    <v>11</v>
    <v>Finance</v>
    <v>4</v>
    <v>38.664999999999999</v>
    <v>11.1</v>
    <v>1.5773999999999999</v>
    <v>-1.0349999999999999</v>
    <v>-6.9470000000000001E-3</v>
    <v>-2.7424E-2</v>
    <v>-0.255</v>
    <v>USD</v>
    <v>Fifth Third Bancorp is a bank holding company and a financial holding company. It conducts its principal lending, deposit gathering, transaction processing and service advisory activities through its banking and non-banking subsidiaries from banking centers located throughout the Midwestern and Southeastern regions of the United States. It operates through four segments: Commercial Banking, Branch Banking, Consumer Lending, and Wealth and Asset Management. Its diversifies its loan and lease portfolio by offering a range of loan and lease products with various payment terms and rate structures. It offers commercial and industrial loans, commercial mortgage loans, commercial construction loans, commercial leases, residential mortgage loans, automobile loans, credit card, and other consumer loans and leases. Its offers various types of deposits, such as demand deposits, interest checking deposits, savings deposits, money market deposits, transaction deposits and other time deposits.</v>
    <v>19872</v>
    <v>Nasdaq Stock Market</v>
    <v>XNAS</v>
    <v>XNAS</v>
    <v>38 Fountain Square Plz, CINCINNATI, OH, 45202-3102 US</v>
    <v>37.479999999999997</v>
    <v>419</v>
    <v>Banking Services</v>
    <v>Stock</v>
    <v>44264.992141388284</v>
    <v>420</v>
    <v>36.21</v>
    <v>26834750000</v>
    <v>FIFTH THIRD BANCORP</v>
    <v>FIFTH THIRD BANCORP</v>
    <v>37.07</v>
    <v>20.639399999999998</v>
    <v>37.74</v>
    <v>36.704999999999998</v>
    <v>36.450000000000003</v>
    <v>711042800</v>
    <v>FITB</v>
    <v>FIFTH THIRD BANCORP (XNAS:FITB)</v>
    <v>8381185</v>
    <v>6031982</v>
    <v>1974</v>
  </rv>
  <rv s="2">
    <v>421</v>
  </rv>
  <rv s="0">
    <v>http://en.wikipedia.org/wiki/BlackRock</v>
    <v>Wikipedia</v>
  </rv>
  <rv s="3">
    <v>6</v>
    <v>423</v>
  </rv>
  <rv s="4">
    <v>9</v>
    <v>https://www.bing.com/th?id=AMMS_eb8b0a713ef64e30b08ae49ad90b20c1&amp;qlt=95</v>
    <v>424</v>
    <v>0</v>
    <v>https://www.bing.com/images/search?form=xlimg&amp;q=blackrock</v>
    <v>Image of BLACKROCK, INC.</v>
  </rv>
  <rv s="0">
    <v>https://www.bing.com/financeapi/forcetrigger?t=a1om4c&amp;q=XNYS%3aBLK&amp;form=skydnc</v>
    <v>Learn more on Bing</v>
  </rv>
  <rv s="7">
    <v>en-US</v>
    <v>a1om4c</v>
    <v>268435456</v>
    <v>1</v>
    <v>Powered by Refinitiv</v>
    <v>10</v>
    <v>BLACKROCK, INC. (XNYS:BLK)</v>
    <v>7</v>
    <v>11</v>
    <v>Finance</v>
    <v>4</v>
    <v>788</v>
    <v>323.98</v>
    <v>1.1574</v>
    <v>23.04</v>
    <v>-8.7260000000000011E-3</v>
    <v>3.2962999999999999E-2</v>
    <v>-6.3</v>
    <v>USD</v>
    <v>BlackRock, Inc. (BlackRock) is an investment management company. BlackRock provides a range of investment and risk management services to institutional and retail clients worldwide. Its diverse platform of active (alpha) and index (beta)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It offers its Aladdin investment system, as well as risk management, outsourcing, advisory and technology services, to institutional investors and wealth management intermediaries under the BlackRock Solutions name.</v>
    <v>16500</v>
    <v>New York Stock Exchange</v>
    <v>XNYS</v>
    <v>XNYS</v>
    <v>55 E 52nd St, NEW YORK, NY, 10055-0002 US</v>
    <v>725.24</v>
    <v>425</v>
    <v>Investment Banking &amp; Investment Services</v>
    <v>Stock</v>
    <v>44265.040264652343</v>
    <v>426</v>
    <v>703.9</v>
    <v>106685000000</v>
    <v>BLACKROCK, INC.</v>
    <v>BLACKROCK, INC.</v>
    <v>707.98</v>
    <v>21.9163</v>
    <v>698.96</v>
    <v>722</v>
    <v>715.7</v>
    <v>152633900</v>
    <v>BLK</v>
    <v>BLACKROCK, INC. (XNYS:BLK)</v>
    <v>959743</v>
    <v>690825</v>
    <v>2006</v>
  </rv>
  <rv s="2">
    <v>427</v>
  </rv>
  <rv s="0">
    <v>http://en.wikipedia.org/wiki/American_Tower</v>
    <v>Wikipedia</v>
  </rv>
  <rv s="3">
    <v>6</v>
    <v>429</v>
  </rv>
  <rv s="4">
    <v>9</v>
    <v>https://www.bing.com/th?id=AMMS_82811a43e33947cfae8005eae4af12f7&amp;qlt=95</v>
    <v>430</v>
    <v>0</v>
    <v>https://www.bing.com/images/search?form=xlimg&amp;q=american+tower+corporation</v>
    <v>Image of AMERICAN TOWER CORPORATION</v>
  </rv>
  <rv s="0">
    <v>https://www.bing.com/financeapi/forcetrigger?t=a1ngur&amp;q=XNYS%3aAMT&amp;form=skydnc</v>
    <v>Learn more on Bing</v>
  </rv>
  <rv s="7">
    <v>en-US</v>
    <v>a1ngur</v>
    <v>268435456</v>
    <v>1</v>
    <v>Powered by Refinitiv</v>
    <v>10</v>
    <v>AMERICAN TOWER CORPORATION (XNYS:AMT)</v>
    <v>7</v>
    <v>11</v>
    <v>Finance</v>
    <v>4</v>
    <v>272.2</v>
    <v>174.32</v>
    <v>0.18790000000000001</v>
    <v>4.04</v>
    <v>7.3999999999999999E-4</v>
    <v>2.0336E-2</v>
    <v>0.15</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5618</v>
    <v>New York Stock Exchange</v>
    <v>XNYS</v>
    <v>XNYS</v>
    <v>116 Huntington Ave, BOSTON, MA, 02116-5749 US</v>
    <v>204.66</v>
    <v>431</v>
    <v>Residential &amp; Commercial REIT</v>
    <v>Stock</v>
    <v>44265.030177337503</v>
    <v>432</v>
    <v>199.78</v>
    <v>88281410000</v>
    <v>AMERICAN TOWER CORPORATION</v>
    <v>AMERICAN TOWER CORPORATION</v>
    <v>199.98</v>
    <v>52.414999999999999</v>
    <v>198.66</v>
    <v>202.7</v>
    <v>202.85</v>
    <v>444384400</v>
    <v>AMT</v>
    <v>AMERICAN TOWER CORPORATION (XNYS:AMT)</v>
    <v>2988315</v>
    <v>2154625</v>
    <v>1996</v>
  </rv>
  <rv s="2">
    <v>433</v>
  </rv>
  <rv s="0">
    <v>http://en.wikipedia.org/wiki/The_Home_Depot</v>
    <v>Wikipedia</v>
  </rv>
  <rv s="3">
    <v>6</v>
    <v>435</v>
  </rv>
  <rv s="4">
    <v>9</v>
    <v>https://www.bing.com/th?id=AMMS_420c97329b2ef989466d21a3475da4c5&amp;qlt=95</v>
    <v>436</v>
    <v>0</v>
    <v>https://www.bing.com/images/search?form=xlimg&amp;q=the+home+depot</v>
    <v>Image of THE HOME DEPOT, INC.</v>
  </rv>
  <rv s="0">
    <v>https://www.bing.com/financeapi/forcetrigger?t=a1uj52&amp;q=XNYS%3aHD&amp;form=skydnc</v>
    <v>Learn more on Bing</v>
  </rv>
  <rv s="7">
    <v>en-US</v>
    <v>a1uj52</v>
    <v>268435456</v>
    <v>1</v>
    <v>Powered by Refinitiv</v>
    <v>10</v>
    <v>THE HOME DEPOT, INC. (XNYS:HD)</v>
    <v>7</v>
    <v>11</v>
    <v>Finance</v>
    <v>4</v>
    <v>292.95</v>
    <v>140.63</v>
    <v>1.0077</v>
    <v>5.93</v>
    <v>1.8490000000000002E-3</v>
    <v>2.2893E-2</v>
    <v>0.49</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267.56849999999997</v>
    <v>437</v>
    <v>Specialty Retailers</v>
    <v>Stock</v>
    <v>44265.041552349219</v>
    <v>438</v>
    <v>261.79000000000002</v>
    <v>278871900000</v>
    <v>THE HOME DEPOT, INC.</v>
    <v>THE HOME DEPOT, INC.</v>
    <v>262.73</v>
    <v>21.693000000000001</v>
    <v>259.02999999999997</v>
    <v>264.95999999999998</v>
    <v>265.45</v>
    <v>1076601000</v>
    <v>HD</v>
    <v>THE HOME DEPOT, INC. (XNYS:HD)</v>
    <v>6625292</v>
    <v>4780042</v>
    <v>1978</v>
  </rv>
  <rv s="2">
    <v>439</v>
  </rv>
  <rv s="0">
    <v>http://ja.wikipedia.org/wiki/ワブテック</v>
    <v>Wikipedia</v>
  </rv>
  <rv s="3">
    <v>6</v>
    <v>441</v>
  </rv>
  <rv s="4">
    <v>9</v>
    <v>https://www.bing.com/th?id=AMMS_5ff4d8928a12e9578b3479d8b8a3ba8a&amp;qlt=95</v>
    <v>442</v>
    <v>0</v>
    <v>https://www.bing.com/images/search?form=xlimg&amp;q=wabtec</v>
    <v>Image of WESTINGHOUSE AIR BRAKE TECHNOLOGIES CORPORATION</v>
  </rv>
  <rv s="0">
    <v>https://www.bing.com/financeapi/forcetrigger?t=a25omw&amp;q=XNYS%3aWAB&amp;form=skydnc</v>
    <v>Learn more on Bing</v>
  </rv>
  <rv s="7">
    <v>en-US</v>
    <v>a25omw</v>
    <v>268435456</v>
    <v>1</v>
    <v>Powered by Refinitiv</v>
    <v>10</v>
    <v>WESTINGHOUSE AIR BRAKE TECHNOLOGIES CORPORATION (XNYS:WAB)</v>
    <v>7</v>
    <v>11</v>
    <v>Finance</v>
    <v>4</v>
    <v>84.32</v>
    <v>35.07</v>
    <v>1.6547000000000001</v>
    <v>-1.39</v>
    <v>0</v>
    <v>-1.8689999999999998E-2</v>
    <v>0</v>
    <v>USD</v>
    <v>Westinghouse Air Brake Technologies Corporation (Wabtec), doing business as Wabtec Corporation, is a provider of technology-based equipment and services for the global freight and transit rail industries. The Company's segments include the Freight Segment and the Transit Segment. The Freight Segment primarily manufactures and services components for new and existing freight cars and locomotives, builds new switcher locomotives, rebuilds freight locomotives, supplies railway electronics, positive train control equipment, signal design and engineering services, and provides related heat exchange and cooling systems. The Transit Segment primarily manufactures and services components for new and existing passenger transit vehicles, typically regional trains, high speed trains, subway cars, light-rail vehicles and buses, builds new commuter locomotives, refurbishes subway cars, provides heating, ventilation, and air conditioning equipment, and doors for buses and subways.</v>
    <v>27500</v>
    <v>New York Stock Exchange</v>
    <v>XNYS</v>
    <v>XNYS</v>
    <v>30 Isabella St, PITTSBURGH, PA, 15212-5862 US</v>
    <v>75.25</v>
    <v>443</v>
    <v>Machinery, Equipment &amp; Components</v>
    <v>Stock</v>
    <v>44265.030843471875</v>
    <v>444</v>
    <v>72.86</v>
    <v>14048200000</v>
    <v>WESTINGHOUSE AIR BRAKE TECHNOLOGIES CORPORATION</v>
    <v>WESTINGHOUSE AIR BRAKE TECHNOLOGIES CORPORATION</v>
    <v>74.650000000000006</v>
    <v>34.276200000000003</v>
    <v>74.37</v>
    <v>72.98</v>
    <v>72.98</v>
    <v>188896000</v>
    <v>WAB</v>
    <v>WESTINGHOUSE AIR BRAKE TECHNOLOGIES CORPORATION (XNYS:WAB)</v>
    <v>2014316</v>
    <v>1453952</v>
    <v>1989</v>
  </rv>
  <rv s="2">
    <v>445</v>
  </rv>
  <rv s="0">
    <v>http://en.wikipedia.org/wiki/Accenture</v>
    <v>Wikipedia</v>
  </rv>
  <rv s="3">
    <v>6</v>
    <v>447</v>
  </rv>
  <rv s="4">
    <v>9</v>
    <v>https://www.bing.com/th?id=AMMS_29505ae2920d5dad4eae72504c7c2c97&amp;qlt=95</v>
    <v>448</v>
    <v>0</v>
    <v>https://www.bing.com/images/search?form=xlimg&amp;q=accenture</v>
    <v>Image of ACCENTURE PUBLIC LIMITED COMPANY</v>
  </rv>
  <rv s="0">
    <v>https://www.bing.com/financeapi/forcetrigger?t=a1mthw&amp;q=XNYS%3aACN&amp;form=skydnc</v>
    <v>Learn more on Bing</v>
  </rv>
  <rv s="7">
    <v>en-US</v>
    <v>a1mthw</v>
    <v>268435456</v>
    <v>1</v>
    <v>Powered by Refinitiv</v>
    <v>10</v>
    <v>ACCENTURE PUBLIC LIMITED COMPANY (XNYS:ACN)</v>
    <v>7</v>
    <v>11</v>
    <v>Finance</v>
    <v>4</v>
    <v>271.17520000000002</v>
    <v>137.15199999999999</v>
    <v>1.0865</v>
    <v>4.9800000000000004</v>
    <v>0</v>
    <v>1.9969000000000001E-2</v>
    <v>0</v>
    <v>USD</v>
    <v>Accenture plc is a professional services company. It provides management and technology consulting services. Its segments include Communications, Media and Technology; Financial Services; Health and Public Service; Products, and Resources. The Communications, Media &amp; Technology segment serves communications, electronics, technology, media and entertainment industries. The Financial Services segment serves banking, capital markets and insurance industries. The Health &amp; Public service segment serves healthcare payers and providers, and government departments and agencies, public service organizations, educational institutions and non-profit organizations. The Resources segment serves chemicals, energy, forest products, metals and mining, utilities and related industries. It offers digital advertising services. It also provides companies with a comprehensive offering across content creation production and distribution. It provides managed security and cyber defense services (MSS).</v>
    <v>506000</v>
    <v>New York Stock Exchange</v>
    <v>XNYS</v>
    <v>XNYS</v>
    <v>1 Grand Canal Square, Grand Canal Harbour, Dublin 2, DUBLIN, DUBLIN IE</v>
    <v>257.45999999999998</v>
    <v>449</v>
    <v>Software &amp; IT Services</v>
    <v>Stock</v>
    <v>44265.000000057815</v>
    <v>450</v>
    <v>251.64</v>
    <v>164880500000</v>
    <v>ACCENTURE PUBLIC LIMITED COMPANY</v>
    <v>ACCENTURE PUBLIC LIMITED COMPANY</v>
    <v>252.52</v>
    <v>30.5749</v>
    <v>249.39</v>
    <v>254.37</v>
    <v>254.37</v>
    <v>661135100</v>
    <v>ACN</v>
    <v>ACCENTURE PUBLIC LIMITED COMPANY (XNYS:ACN)</v>
    <v>2729187</v>
    <v>1972101</v>
    <v>2009</v>
  </rv>
  <rv s="2">
    <v>451</v>
  </rv>
  <rv s="0">
    <v>https://www.bing.com/financeapi/forcetrigger?t=a1wifr&amp;q=XNYS%3aKIM&amp;form=skydnc</v>
    <v>Learn more on Bing</v>
  </rv>
  <rv s="1">
    <v>en-US</v>
    <v>a1wifr</v>
    <v>268435456</v>
    <v>1</v>
    <v>Powered by Refinitiv</v>
    <v>0</v>
    <v>KIMCO REALTY CORPORATION (XNYS:KIM)</v>
    <v>2</v>
    <v>3</v>
    <v>Finance</v>
    <v>4</v>
    <v>19.73</v>
    <v>7.45</v>
    <v>1.5031000000000001</v>
    <v>-0.3</v>
    <v>0</v>
    <v>-1.5440000000000001E-2</v>
    <v>0</v>
    <v>USD</v>
    <v>Kimco Realty Corporation is a self-administered real estate investment trust. The Company is specialized in shopping center acquisitions, development, management, and operation of open-air shopping centers, which are anchored generally by discounters, grocery stores, and service-oriented tenants. The Company has interests in approximately 420 United States shopping centers and mixed-use assets comprising of over 73.6 million square feet of gross leasable area (GLA).</v>
    <v>484</v>
    <v>New York Stock Exchange</v>
    <v>XNYS</v>
    <v>XNYS</v>
    <v>500 NORTH BROADWAY, SUITE 201, P.O. BOX 9010, JERICHO, NY, 11753 US</v>
    <v>19.395</v>
    <v>Residential &amp; Commercial REIT</v>
    <v>Stock</v>
    <v>44265.000000034372</v>
    <v>453</v>
    <v>18.77</v>
    <v>8475820000</v>
    <v>KIMCO REALTY CORPORATION</v>
    <v>KIMCO REALTY CORPORATION</v>
    <v>19.38</v>
    <v>8.6343999999999994</v>
    <v>19.43</v>
    <v>19.13</v>
    <v>19.13</v>
    <v>432439800</v>
    <v>KIM</v>
    <v>KIMCO REALTY CORPORATION (XNYS:KIM)</v>
    <v>6876996</v>
    <v>4989115</v>
    <v>1994</v>
  </rv>
  <rv s="2">
    <v>454</v>
  </rv>
  <rv s="0">
    <v>http://en.wikipedia.org/wiki/Dow_Chemical_Company</v>
    <v>Wikipedia</v>
  </rv>
  <rv s="3">
    <v>6</v>
    <v>456</v>
  </rv>
  <rv s="4">
    <v>9</v>
    <v>https://www.bing.com/th?id=AMMS_7e463bfc99ca5979f3af348540f8175b&amp;qlt=95</v>
    <v>457</v>
    <v>0</v>
    <v>https://www.bing.com/images/search?form=xlimg&amp;q=dow+chemical+company</v>
    <v>Image of Dow Inc.</v>
  </rv>
  <rv s="0">
    <v>https://www.bing.com/financeapi/forcetrigger?t=bpifbh&amp;q=XNYS%3aDOW&amp;form=skydnc</v>
    <v>Learn more on Bing</v>
  </rv>
  <rv s="10">
    <v>en-US</v>
    <v>bpifbh</v>
    <v>268435456</v>
    <v>1</v>
    <v>Powered by Refinitiv</v>
    <v>16</v>
    <v>Dow Inc. (XNYS:DOW)</v>
    <v>7</v>
    <v>17</v>
    <v>Finance</v>
    <v>4</v>
    <v>64.270099999999999</v>
    <v>21.95</v>
    <v>-1.18</v>
    <v>6.5849999999999997E-3</v>
    <v>-1.8600000000000002E-2</v>
    <v>0.41</v>
    <v>USD</v>
    <v>Dow Inc. is a material science company that is combining science and technology to develop solutions. The Company’s portfolio comprised of six global business units, organized into three operating segments: Performance Materials &amp; Coatings, Industrial Intermediates &amp; Infrastructure and Packaging &amp; Specialty Plastics. Its products serve different applications, including coatings, home and personal care, durable goods, adhesives and sealants, and food and specialty packaging. In addition, the Company operates a global commercial and development network that features eight research and development (R&amp;D) centers.</v>
    <v>35700</v>
    <v>New York Stock Exchange</v>
    <v>XNYS</v>
    <v>XNYS</v>
    <v>2211 H H Dow Way, MIDLAND, MI, 48642-4815 US</v>
    <v>63.71</v>
    <v>458</v>
    <v>Chemicals</v>
    <v>Stock</v>
    <v>44265.041498471874</v>
    <v>459</v>
    <v>61.91</v>
    <v>47277070000</v>
    <v>Dow Inc.</v>
    <v>Dow Inc.</v>
    <v>63.67</v>
    <v>39.120899999999999</v>
    <v>63.44</v>
    <v>62.26</v>
    <v>62.67</v>
    <v>745224900</v>
    <v>DOW</v>
    <v>Dow Inc. (XNYS:DOW)</v>
    <v>5823245</v>
    <v>4228212</v>
    <v>2018</v>
  </rv>
  <rv s="2">
    <v>460</v>
  </rv>
  <rv s="0">
    <v>http://en.wikipedia.org/wiki/Alliant_Energy</v>
    <v>Wikipedia</v>
  </rv>
  <rv s="3">
    <v>6</v>
    <v>462</v>
  </rv>
  <rv s="4">
    <v>9</v>
    <v>https://www.bing.com/th?id=AMMS_1a58de1dc356e8397d5800cddba5524b&amp;qlt=95</v>
    <v>463</v>
    <v>0</v>
    <v>https://www.bing.com/images/search?form=xlimg&amp;q=alliant+energy</v>
    <v>Image of ALLIANT ENERGY CORPORATION</v>
  </rv>
  <rv s="0">
    <v>https://www.bing.com/financeapi/forcetrigger?t=a1x1mw&amp;q=XNAS%3aLNT&amp;form=skydnc</v>
    <v>Learn more on Bing</v>
  </rv>
  <rv s="7">
    <v>en-US</v>
    <v>a1x1mw</v>
    <v>268435456</v>
    <v>1</v>
    <v>Powered by Refinitiv</v>
    <v>10</v>
    <v>ALLIANT ENERGY CORPORATION (XNAS:LNT)</v>
    <v>7</v>
    <v>11</v>
    <v>Finance</v>
    <v>4</v>
    <v>58.1</v>
    <v>37.659999999999997</v>
    <v>0.28470000000000001</v>
    <v>0.17</v>
    <v>0</v>
    <v>3.4200000000000003E-3</v>
    <v>0</v>
    <v>USD</v>
    <v>Alliant Energy Corporation operates as a regulated investor-owned public utility holding company. The Company's segments include Utility and Non-regulated, Parent and Other. The Utility segment includes the operations of Interstate Power and Light Company (IPL) and Wisconsin Power and Light Company (WPL), which serve retail customers in Iowa and Wisconsin. The Utility segment includes utility electric operations, utility gas operations and utility other, which includes steam operations and the unallocated portions of the utility business. Its Non-regulated, Parent and Other segment includes the operations of Alliant Energy Resources, LLC and its subsidiaries; Alliant Energy Corporate Services, Inc. (Corporate Services); the Alliant Energy parent company, and any Alliant Energy parent company consolidating adjustments. IPL and WPL own a portfolio of electric generating units located in Iowa, Wisconsin and Minnesota with a fuel mix, including coal, natural gas and renewable resources.</v>
    <v>3375</v>
    <v>Nasdaq Stock Market</v>
    <v>XNAS</v>
    <v>XNAS</v>
    <v>4902 N Biltmore Ln Ste 1000, MADISON, WI, 53718-2148 US</v>
    <v>50.064999999999998</v>
    <v>464</v>
    <v>Electrical Utilities &amp; IPPs</v>
    <v>Stock</v>
    <v>44264.929237615623</v>
    <v>465</v>
    <v>49.52</v>
    <v>12421590000</v>
    <v>ALLIANT ENERGY CORPORATION</v>
    <v>ALLIANT ENERGY CORPORATION</v>
    <v>49.65</v>
    <v>20.104900000000001</v>
    <v>49.71</v>
    <v>49.88</v>
    <v>49.88</v>
    <v>249881000</v>
    <v>LNT</v>
    <v>ALLIANT ENERGY CORPORATION (XNAS:LNT)</v>
    <v>1713358</v>
    <v>1244444</v>
    <v>1981</v>
  </rv>
  <rv s="2">
    <v>466</v>
  </rv>
  <rv s="0">
    <v>http://en.wikipedia.org/wiki/Ametek</v>
    <v>Wikipedia</v>
  </rv>
  <rv s="3">
    <v>6</v>
    <v>468</v>
  </rv>
  <rv s="4">
    <v>9</v>
    <v>https://www.bing.com/th?id=AMMS_1f450aabe535ecec3fd470e1bec08176&amp;qlt=95</v>
    <v>469</v>
    <v>0</v>
    <v>https://www.bing.com/images/search?form=xlimg&amp;q=ametek</v>
    <v>Image of AMETEK, INC.</v>
  </rv>
  <rv s="0">
    <v>https://www.bing.com/financeapi/forcetrigger?t=a1ne3m&amp;q=XNYS%3aAME&amp;form=skydnc</v>
    <v>Learn more on Bing</v>
  </rv>
  <rv s="7">
    <v>en-US</v>
    <v>a1ne3m</v>
    <v>268435456</v>
    <v>1</v>
    <v>Powered by Refinitiv</v>
    <v>10</v>
    <v>AMETEK, INC. (XNYS:AME)</v>
    <v>7</v>
    <v>11</v>
    <v>Finance</v>
    <v>4</v>
    <v>125.81</v>
    <v>54.82</v>
    <v>1.3376999999999999</v>
    <v>-2.85</v>
    <v>0</v>
    <v>-2.3081000000000001E-2</v>
    <v>0</v>
    <v>USD</v>
    <v>AMETEK, Inc. (AMETEK), is a manufacturer of electronic instruments and electromechanical devices with operations in North America, Europe, Asia and South America. The Company markets its products across the world through two groups: the Electronic Instruments Group (EIG) and the Electromechanical Group (EMG). EIG provides designing and manufacturing of instruments for the process, power and industrial, and aerospace markets. EMG supplies precision motion control solutions, thermal management systems, specialty metals and electrical interconnects. Its end markets include aerospace and defense, medical, automation and other industrial markets.</v>
    <v>16500</v>
    <v>New York Stock Exchange</v>
    <v>XNYS</v>
    <v>XNYS</v>
    <v>1100 Cassatt Rd, PO Box 1764, BERWYN, PA, 19312-1177 US</v>
    <v>124.46</v>
    <v>470</v>
    <v>Machinery, Equipment &amp; Components</v>
    <v>Stock</v>
    <v>44265.000000046093</v>
    <v>471</v>
    <v>120.62</v>
    <v>28470030000</v>
    <v>AMETEK, INC.</v>
    <v>AMETEK, INC.</v>
    <v>124.24</v>
    <v>32.718899999999998</v>
    <v>123.48</v>
    <v>120.63</v>
    <v>120.63</v>
    <v>230563900</v>
    <v>AME</v>
    <v>AMETEK, INC. (XNYS:AME)</v>
    <v>1435642</v>
    <v>1047631</v>
    <v>1986</v>
  </rv>
  <rv s="2">
    <v>472</v>
  </rv>
  <rv s="0">
    <v>https://www.bing.com/financeapi/forcetrigger?t=a25zz2&amp;q=XNYS%3aWRB&amp;form=skydnc</v>
    <v>Learn more on Bing</v>
  </rv>
  <rv s="1">
    <v>en-US</v>
    <v>a25zz2</v>
    <v>268435456</v>
    <v>1</v>
    <v>Powered by Refinitiv</v>
    <v>0</v>
    <v>W. R. BERKLEY CORPORATION (XNYS:WRB)</v>
    <v>2</v>
    <v>3</v>
    <v>Finance</v>
    <v>4</v>
    <v>75.73</v>
    <v>43.05</v>
    <v>0.81179999999999997</v>
    <v>-0.42</v>
    <v>1.2274E-2</v>
    <v>-5.633E-3</v>
    <v>0.91</v>
    <v>USD</v>
    <v>W. R. Berkley Corporation is an insurance holding company. It operates through two segments: Insurance and Reinsurance-Global. The Insurance segment consists of its commercial insurance business operations, comprising excess and surplus lines, and admitted lines, throughout the United States, as well as its insurance business operations in the United Kingdom, Continental Europe, South America, Canada, Mexico, Scandinavia, Asia and Australia. Its Insurance segment comprises business units, such as Acadia Insurance, American Mining Insurance Group, Berkley Accident and Health, Berkley Agribusiness Risk Specialists, Berkley Aviation and Berkley Canada. Reinsurance consists of its reinsurance business on a facultative and treaty basis, in the United States, the United Kingdom, Continental Europe, Australia, the Asia-Pacific region and South Africa. Its Reinsurance segment comprises business units, such as Berkley Re America, Berkley Re Asia Pacific, Berkley Re Direct and Berkley Re UK.</v>
    <v>7495</v>
    <v>New York Stock Exchange</v>
    <v>XNYS</v>
    <v>XNYS</v>
    <v>475 Steamboat Rd, GREENWICH, CT, 06830-7144 US</v>
    <v>75.08</v>
    <v>Insurance</v>
    <v>Stock</v>
    <v>44265.000000034372</v>
    <v>474</v>
    <v>72.47</v>
    <v>13245380000</v>
    <v>W. R. BERKLEY CORPORATION</v>
    <v>W. R. BERKLEY CORPORATION</v>
    <v>73.819999999999993</v>
    <v>26.2742</v>
    <v>74.56</v>
    <v>74.14</v>
    <v>75.05</v>
    <v>177361900</v>
    <v>WRB</v>
    <v>W. R. BERKLEY CORPORATION (XNYS:WRB)</v>
    <v>994456</v>
    <v>726406</v>
    <v>1970</v>
  </rv>
  <rv s="2">
    <v>475</v>
  </rv>
  <rv s="0">
    <v>http://en.wikipedia.org/wiki/Dominion_Energy</v>
    <v>Wikipedia</v>
  </rv>
  <rv s="3">
    <v>6</v>
    <v>477</v>
  </rv>
  <rv s="4">
    <v>9</v>
    <v>https://www.bing.com/th?id=AMMS_4507c8bafbbb3547bd9ce449003b1505&amp;qlt=95</v>
    <v>478</v>
    <v>0</v>
    <v>https://www.bing.com/images/search?form=xlimg&amp;q=dominion+resources</v>
    <v>Image of Dominion Energy, Inc.</v>
  </rv>
  <rv s="0">
    <v>https://www.bing.com/financeapi/forcetrigger?t=a1qpw7&amp;q=XNYS%3aD&amp;form=skydnc</v>
    <v>Learn more on Bing</v>
  </rv>
  <rv s="7">
    <v>en-US</v>
    <v>a1qpw7</v>
    <v>268435456</v>
    <v>1</v>
    <v>Powered by Refinitiv</v>
    <v>10</v>
    <v>Dominion Energy, Inc. (XNYS:D)</v>
    <v>7</v>
    <v>11</v>
    <v>Finance</v>
    <v>4</v>
    <v>87.34</v>
    <v>57.79</v>
    <v>0.31330000000000002</v>
    <v>0.94</v>
    <v>-4.6610000000000002E-3</v>
    <v>1.3056000000000002E-2</v>
    <v>-0.34</v>
    <v>USD</v>
    <v>Dominion Energy, Inc is a producer and transporter of energy. Dominion is focused on its investment in regulated electric generation, transmission and distribution infrastructure. The Company manages its operations through three segments: Dominion Energy Virginia, Gas Distribution and Dominion Energy South Carolina. Energy’s portfolio of assets includes approximately 30,700 MW of electric generating capacity, 10,400 miles of electric transmission lines and 85,000 miles of electric distribution lines.</v>
    <v>19100</v>
    <v>New York Stock Exchange</v>
    <v>XNYS</v>
    <v>XNYS</v>
    <v>120 Tredegar St, RICHMOND, VA, 23219-4306 US</v>
    <v>73.375</v>
    <v>479</v>
    <v>Electrical Utilities &amp; IPPs</v>
    <v>Stock</v>
    <v>44265.036845115625</v>
    <v>480</v>
    <v>71.905000000000001</v>
    <v>58006670000</v>
    <v>Dominion Energy, Inc.</v>
    <v>Dominion Energy, Inc.</v>
    <v>72.2</v>
    <v>0</v>
    <v>72</v>
    <v>72.94</v>
    <v>72.599999999999994</v>
    <v>805648100</v>
    <v>D</v>
    <v>Dominion Energy, Inc. (XNYS:D)</v>
    <v>6026952</v>
    <v>4403624</v>
    <v>1983</v>
  </rv>
  <rv s="2">
    <v>481</v>
  </rv>
  <rv s="0">
    <v>http://en.wikipedia.org/wiki/Aptiv</v>
    <v>Wikipedia</v>
  </rv>
  <rv s="3">
    <v>6</v>
    <v>483</v>
  </rv>
  <rv s="4">
    <v>9</v>
    <v>https://www.bing.com/th?id=AMMS_7484b0df1f495bbcdcdeecee4248b09d&amp;qlt=95</v>
    <v>484</v>
    <v>0</v>
    <v>https://www.bing.com/images/search?form=xlimg&amp;q=delphi+automotive</v>
    <v>Image of APTIV PLC</v>
  </rv>
  <rv s="0">
    <v>https://www.bing.com/financeapi/forcetrigger?t=awagjc&amp;q=XNYS%3aAPTV&amp;form=skydnc</v>
    <v>Learn more on Bing</v>
  </rv>
  <rv s="7">
    <v>en-US</v>
    <v>awagjc</v>
    <v>268435456</v>
    <v>1</v>
    <v>Powered by Refinitiv</v>
    <v>10</v>
    <v>APTIV PLC (XNYS:APTV)</v>
    <v>7</v>
    <v>11</v>
    <v>Finance</v>
    <v>4</v>
    <v>160.13999999999999</v>
    <v>29.22</v>
    <v>2.2039</v>
    <v>-1.1000000000000001</v>
    <v>-3.4839999999999997E-3</v>
    <v>-7.607E-3</v>
    <v>-0.5</v>
    <v>USD</v>
    <v>Aptiv PLC, formerly Delphi Automotive PLC, is a global technology company serving the automotive sector. The Company designs and manufactures vehicle components, and provides electrical and electronic and active safety technology solutions to the global automotive and commercial vehicle markets. The Company's segments include Electrical/Electronic Architecture, and Electronics &amp; Safety. The Electrical/Electronic Architecture segment provides complete design of the vehicle's electrical architecture, including connectors, wiring assemblies and harnesses, electrical centers and hybrid high voltage and safety distribution systems. The Electronics and Safety segment offers a range of electronic and safety equipment and software in the areas of controls, security, infotainment, communications and safety systems.</v>
    <v>151000</v>
    <v>New York Stock Exchange</v>
    <v>XNYS</v>
    <v>XNYS</v>
    <v>5Hq, 5 Hanover Quay, DUBLIN, DUBLIN, D02 VY79 IE</v>
    <v>146.8725</v>
    <v>485</v>
    <v>Automobiles &amp; Auto Parts</v>
    <v>Stock</v>
    <v>44265.02867135391</v>
    <v>486</v>
    <v>142.13999999999999</v>
    <v>39045670000</v>
    <v>APTIV PLC</v>
    <v>APTIV PLC</v>
    <v>146.32</v>
    <v>21.368200000000002</v>
    <v>144.6</v>
    <v>143.5</v>
    <v>143</v>
    <v>270025400</v>
    <v>APTV</v>
    <v>APTIV PLC (XNYS:APTV)</v>
    <v>2701645</v>
    <v>1978746</v>
    <v>2011</v>
  </rv>
  <rv s="2">
    <v>487</v>
  </rv>
  <rv s="0">
    <v>http://en.wikipedia.org/wiki/Dish_Network</v>
    <v>Wikipedia</v>
  </rv>
  <rv s="3">
    <v>6</v>
    <v>489</v>
  </rv>
  <rv s="4">
    <v>9</v>
    <v>https://www.bing.com/th?id=AMMS_4e85ec355e9139c4ca3ed97e0650424b&amp;qlt=95</v>
    <v>490</v>
    <v>0</v>
    <v>https://www.bing.com/images/search?form=xlimg&amp;q=dish+network</v>
    <v>Image of DISH NETWORK CORPORATION</v>
  </rv>
  <rv s="0">
    <v>https://www.bing.com/financeapi/forcetrigger?t=a1r3bh&amp;q=XNAS%3aDISH&amp;form=skydnc</v>
    <v>Learn more on Bing</v>
  </rv>
  <rv s="7">
    <v>en-US</v>
    <v>a1r3bh</v>
    <v>268435456</v>
    <v>1</v>
    <v>Powered by Refinitiv</v>
    <v>10</v>
    <v>DISH NETWORK CORPORATION (XNAS:DISH)</v>
    <v>7</v>
    <v>11</v>
    <v>Finance</v>
    <v>4</v>
    <v>37.89</v>
    <v>17.09</v>
    <v>2.0583999999999998</v>
    <v>-0.4</v>
    <v>9.5849999999999998E-3</v>
    <v>-1.1484000000000001E-2</v>
    <v>0.33</v>
    <v>USD</v>
    <v>DISH Network Corporation is a holding company. The Company operates through two segments: Pay-TV and Broadband, and Wireless. It offers pay-TV services under the DISH brand and the Sling brand (collectively Pay-TV services). The DISH branded pay-TV service consists of Federal Communications Commission (FCC) licenses authorizing it to use direct broadcast satellite and Fixed Satellite Service spectrum, its owned and leased satellites, receiver systems, third-party broadcast operations, customer service facilities, a leased fiber optic network, in-home service and call center operations, and certain other assets utilized in its operations. The Sling branded pay-TV services consist of live, linear streaming over-the-top Internet-based domestic, international and Latino video programing services. The Company markets broadband services under the dishNET brand. The Company makes investments in the research and development, wireless testing and wireless network infrastructure.</v>
    <v>13500</v>
    <v>Nasdaq Stock Market</v>
    <v>XNAS</v>
    <v>XNAS</v>
    <v>9601 S Meridian Blvd, ENGLEWOOD, CO, 80112-5905 US</v>
    <v>35.11</v>
    <v>491</v>
    <v>Media &amp; Publishing</v>
    <v>Stock</v>
    <v>44265.024811469528</v>
    <v>492</v>
    <v>34</v>
    <v>18326510000</v>
    <v>DISH NETWORK CORPORATION</v>
    <v>DISH NETWORK CORPORATION</v>
    <v>34.950000000000003</v>
    <v>11.5764</v>
    <v>34.83</v>
    <v>34.43</v>
    <v>34.76</v>
    <v>526170200</v>
    <v>DISH</v>
    <v>DISH NETWORK CORPORATION (XNAS:DISH)</v>
    <v>6186129</v>
    <v>4542333</v>
    <v>1995</v>
  </rv>
  <rv s="2">
    <v>493</v>
  </rv>
  <rv s="0">
    <v>http://en.wikipedia.org/wiki/Applied_Materials</v>
    <v>Wikipedia</v>
  </rv>
  <rv s="3">
    <v>6</v>
    <v>495</v>
  </rv>
  <rv s="4">
    <v>9</v>
    <v>https://www.bing.com/th?id=AMMS_f03d9541a942ffa644c847495fa92644&amp;qlt=95</v>
    <v>496</v>
    <v>0</v>
    <v>https://www.bing.com/images/search?form=xlimg&amp;q=applied+materials</v>
    <v>Image of APPLIED MATERIALS, INC.</v>
  </rv>
  <rv s="0">
    <v>https://www.bing.com/financeapi/forcetrigger?t=a1nda2&amp;q=XNAS%3aAMAT&amp;form=skydnc</v>
    <v>Learn more on Bing</v>
  </rv>
  <rv s="7">
    <v>en-US</v>
    <v>a1nda2</v>
    <v>268435456</v>
    <v>1</v>
    <v>Powered by Refinitiv</v>
    <v>10</v>
    <v>APPLIED MATERIALS, INC. (XNAS:AMAT)</v>
    <v>7</v>
    <v>11</v>
    <v>Finance</v>
    <v>4</v>
    <v>124.5</v>
    <v>36.64</v>
    <v>1.494</v>
    <v>8.5399999999999991</v>
    <v>4.4650000000000002E-3</v>
    <v>8.0809999999999993E-2</v>
    <v>0.51</v>
    <v>USD</v>
    <v>Applied Materials, Inc. provides manufacturing equipment, services and software to the global semiconductor, display and related industries. The Company's segments are Semiconductor Systems, which includes semiconductor capital equipment for etch, rapid thermal processing, deposition, chemical mechanical planarization, metrology and inspection, wafer packaging, and ion implantation; Applied Global Services, which provides integrated solutions to optimize equipment and fab performance and productivity; Display and Adjacent Markets, which includes products for manufacturing liquid crystal displays, organic light-emitting diodes, upgrades and roll-to-roll Web coating systems and other display technologies for televisions, personal computers, smart phones and other consumer-oriented devices, and Corporate and Other segment, which includes revenues from products, as well as costs of products sold for fabricating solar photovoltaic cells and modules, and certain operating expenses.</v>
    <v>24000</v>
    <v>Nasdaq Stock Market</v>
    <v>XNAS</v>
    <v>XNAS</v>
    <v>3050 Bowers Ave, SANTA CLARA, CA, 95054-3299 US</v>
    <v>114.95</v>
    <v>497</v>
    <v>Semiconductors &amp; Semiconductor Equipment</v>
    <v>Stock</v>
    <v>44265.041504895315</v>
    <v>498</v>
    <v>109.41</v>
    <v>96978400000</v>
    <v>APPLIED MATERIALS, INC.</v>
    <v>APPLIED MATERIALS, INC.</v>
    <v>110.26</v>
    <v>25.2805</v>
    <v>105.68</v>
    <v>114.22</v>
    <v>114.73</v>
    <v>917660800</v>
    <v>AMAT</v>
    <v>APPLIED MATERIALS, INC. (XNAS:AMAT)</v>
    <v>12040811</v>
    <v>8854333</v>
    <v>1987</v>
  </rv>
  <rv s="2">
    <v>499</v>
  </rv>
  <rv s="0">
    <v>http://en.wikipedia.org/wiki/M&amp;T_Bank</v>
    <v>Wikipedia</v>
  </rv>
  <rv s="3">
    <v>6</v>
    <v>501</v>
  </rv>
  <rv s="4">
    <v>9</v>
    <v>https://www.bing.com/th?id=AMMS_b92751b2103243558bbdf7f51260efdb&amp;qlt=95</v>
    <v>502</v>
    <v>0</v>
    <v>https://www.bing.com/images/search?form=xlimg&amp;q=manufacturers+and+traders+trust+company</v>
    <v>Image of M&amp;T BANK CORPORATION</v>
  </rv>
  <rv s="0">
    <v>https://www.bing.com/financeapi/forcetrigger?t=a1y1w7&amp;q=XNYS%3aMTB&amp;form=skydnc</v>
    <v>Learn more on Bing</v>
  </rv>
  <rv s="7">
    <v>en-US</v>
    <v>a1y1w7</v>
    <v>268435456</v>
    <v>1</v>
    <v>Powered by Refinitiv</v>
    <v>10</v>
    <v>M&amp;T BANK CORPORATION (XNYS:MTB)</v>
    <v>7</v>
    <v>11</v>
    <v>Finance</v>
    <v>4</v>
    <v>164.72</v>
    <v>85.09</v>
    <v>1.1999</v>
    <v>-6.14</v>
    <v>1.438E-3</v>
    <v>-3.8574999999999998E-2</v>
    <v>0.22</v>
    <v>USD</v>
    <v>M&amp;T Bank Corporation (M&amp;T) is a bank holding company. As of December 31, 2016, M&amp;T had two bank subsidiaries: Manufacturers and Traders Trust Company (M&amp;T Bank) and Wilmington Trust, National Association (Wilmington Trust, N.A.). The Company, along with its subsidiaries, offers a range of retail and commercial banking, trust and wealth management, and investment services. Its segments are Business Banking, which provides a range of services to small businesses and professionals; Commercial Banking, which provides a range of credit products and banking services; Commercial Real Estate, which provides credit and deposit services; Discretionary Portfolio, which includes investment and trading account securities, residential real estate loans and other assets, and short-term and long-term borrowed funds; Residential Mortgage Banking, which originates and services residential mortgage loans, and Retail Banking, which services to consumers through various delivery channels.</v>
    <v>16718</v>
    <v>New York Stock Exchange</v>
    <v>XNYS</v>
    <v>XNYS</v>
    <v>1 M And T Plz Fl 5, BUFFALO, NY, 14203-2309 US</v>
    <v>156.47999999999999</v>
    <v>503</v>
    <v>Banking Services</v>
    <v>Stock</v>
    <v>44265.013580057814</v>
    <v>504</v>
    <v>152.77000000000001</v>
    <v>20475090000</v>
    <v>M&amp;T BANK CORPORATION</v>
    <v>M&amp;T BANK CORPORATION</v>
    <v>156.11000000000001</v>
    <v>16.0106</v>
    <v>159.16999999999999</v>
    <v>153.03</v>
    <v>153.25</v>
    <v>128636600</v>
    <v>MTB</v>
    <v>M&amp;T BANK CORPORATION (XNYS:MTB)</v>
    <v>1153619</v>
    <v>848763</v>
    <v>1969</v>
  </rv>
  <rv s="2">
    <v>505</v>
  </rv>
  <rv s="0">
    <v>http://en.wikipedia.org/wiki/Enphase_Energy</v>
    <v>Wikipedia</v>
  </rv>
  <rv s="3">
    <v>6</v>
    <v>507</v>
  </rv>
  <rv s="4">
    <v>9</v>
    <v>https://www.bing.com/th?id=AMMS_623e1ddaac38e085f5df278a72b47311&amp;qlt=95</v>
    <v>508</v>
    <v>0</v>
    <v>https://www.bing.com/images/search?form=xlimg&amp;q=enphase+energy</v>
    <v>Image of ENPHASE ENERGY, INC.</v>
  </rv>
  <rv s="0">
    <v>https://www.bing.com/financeapi/forcetrigger?t=a1rzh7&amp;q=XNAS%3aENPH&amp;form=skydnc</v>
    <v>Learn more on Bing</v>
  </rv>
  <rv s="7">
    <v>en-US</v>
    <v>a1rzh7</v>
    <v>268435456</v>
    <v>1</v>
    <v>Powered by Refinitiv</v>
    <v>10</v>
    <v>ENPHASE ENERGY, INC. (XNAS:ENPH)</v>
    <v>7</v>
    <v>11</v>
    <v>Finance</v>
    <v>4</v>
    <v>229.04</v>
    <v>21.49</v>
    <v>1.3332999999999999</v>
    <v>16.64</v>
    <v>1.0423999999999999E-2</v>
    <v>0.126003</v>
    <v>1.55</v>
    <v>USD</v>
    <v>Enphase Energy, Inc. is a provider of energy management solutions. It is engaged in designing, developing, manufacturing and selling microinverter systems for the solar photovoltaic industry. Its semiconductor-based microinverter system converts direct current (DC) electricity to alternating current (AC) electricity. Its microinverter system consists of four components: Enphase microinverters, the AC Battery, an Envoy gateway and Enlighten cloud-based software. Its Enphase microinverters provide power conversion at the individual solar module level by a digital architecture that incorporates custom application specific integrated circuits (ASIC), specialized power electronics devices, and an embedded software subsystem. Envoy bi-directional communications gateway provides collecting and sending data to Enlighten software. Enlighten cloud-based software provides the capabilities to remotely monitor, manage, and maintain an individual system or a fleet of systems.</v>
    <v>850</v>
    <v>Nasdaq Stock Market</v>
    <v>XNAS</v>
    <v>XNAS</v>
    <v>47281 Bayside Pkwy, FREMONT, CA, 94538-6517 US</v>
    <v>150.83000000000001</v>
    <v>509</v>
    <v>Renewable Energy</v>
    <v>Stock</v>
    <v>44265.04155460625</v>
    <v>510</v>
    <v>139.5</v>
    <v>17038550000</v>
    <v>ENPHASE ENERGY, INC.</v>
    <v>ENPHASE ENERGY, INC.</v>
    <v>141</v>
    <v>147.2996</v>
    <v>132.06</v>
    <v>148.69999999999999</v>
    <v>150.25</v>
    <v>129021300</v>
    <v>ENPH</v>
    <v>ENPHASE ENERGY, INC. (XNAS:ENPH)</v>
    <v>4848211</v>
    <v>3573235</v>
    <v>2006</v>
  </rv>
  <rv s="2">
    <v>511</v>
  </rv>
  <rv s="0">
    <v>https://www.bing.com/financeapi/forcetrigger?t=a1u4fr&amp;q=XNYS%3aGPC&amp;form=skydnc</v>
    <v>Learn more on Bing</v>
  </rv>
  <rv s="1">
    <v>en-US</v>
    <v>a1u4fr</v>
    <v>268435456</v>
    <v>1</v>
    <v>Powered by Refinitiv</v>
    <v>0</v>
    <v>GENUINE PARTS COMPANY (XNYS:GPC)</v>
    <v>2</v>
    <v>3</v>
    <v>Finance</v>
    <v>4</v>
    <v>118.8385</v>
    <v>49.680999999999997</v>
    <v>1.0979000000000001</v>
    <v>-3.38</v>
    <v>8.8109999999999995E-5</v>
    <v>-2.8921000000000002E-2</v>
    <v>0.01</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50000</v>
    <v>New York Stock Exchange</v>
    <v>XNYS</v>
    <v>XNYS</v>
    <v>2999 Wildwood Pkwy, ATLANTA, GA, 30339-8580 US</v>
    <v>117</v>
    <v>Automobiles &amp; Auto Parts</v>
    <v>Stock</v>
    <v>44265.0202565625</v>
    <v>513</v>
    <v>113.46</v>
    <v>16876650000</v>
    <v>GENUINE PARTS COMPANY</v>
    <v>GENUINE PARTS COMPANY</v>
    <v>116.66</v>
    <v>104.12139999999999</v>
    <v>116.87</v>
    <v>113.49</v>
    <v>113.5</v>
    <v>144405300</v>
    <v>GPC</v>
    <v>GENUINE PARTS COMPANY (XNYS:GPC)</v>
    <v>1167256</v>
    <v>861847</v>
    <v>1928</v>
  </rv>
  <rv s="2">
    <v>514</v>
  </rv>
  <rv s="0">
    <v>http://en.wikipedia.org/wiki/FLIR_Systems</v>
    <v>Wikipedia</v>
  </rv>
  <rv s="3">
    <v>6</v>
    <v>516</v>
  </rv>
  <rv s="4">
    <v>9</v>
    <v>https://www.bing.com/th?id=AMMS_5f6b3bb73dc83970f57bd7d233e771f0&amp;qlt=95</v>
    <v>517</v>
    <v>0</v>
    <v>https://www.bing.com/images/search?form=xlimg&amp;q=flir+systems</v>
    <v>Image of FLIR SYSTEMS, INC.</v>
  </rv>
  <rv s="0">
    <v>https://www.bing.com/financeapi/forcetrigger?t=a1szz2&amp;q=XNAS%3aFLIR&amp;form=skydnc</v>
    <v>Learn more on Bing</v>
  </rv>
  <rv s="7">
    <v>en-US</v>
    <v>a1szz2</v>
    <v>268435456</v>
    <v>1</v>
    <v>Powered by Refinitiv</v>
    <v>10</v>
    <v>FLIR SYSTEMS, INC. (XNAS:FLIR)</v>
    <v>7</v>
    <v>11</v>
    <v>Finance</v>
    <v>4</v>
    <v>56.32</v>
    <v>23.85</v>
    <v>1.5711999999999999</v>
    <v>-0.42</v>
    <v>-1.3461000000000001E-2</v>
    <v>-7.685E-3</v>
    <v>-0.73</v>
    <v>USD</v>
    <v>FLIR Systems, Inc offers sensors and integrated sensor systems that enable the gathering, measurement and analysis of information. The Company’s operating segments include Industrial Business Unit, Government and Defense Business Unit and Commercial Business Unit. The Industrial business unit develops and manufactures thermal and visible-spectrum imaging camera cores and components that are utilized by third parties to create thermal, industrial, and other types of imaging systems. The Government and Defense business unit develops and manufactures imaging and recognition solutions for a wide variety of military, law enforcement, public safety, and other government customers. The Commercial business unit develops and manufactures a variety of fixed-mounted visible and thermal imaging cameras and related software for perimeter security in infrastructure, enterprise, and smart city vertical markets, electronics and imaging instruments for the recreational and commercial maritime market.</v>
    <v>4265</v>
    <v>Nasdaq Stock Market</v>
    <v>XNAS</v>
    <v>XNAS</v>
    <v>27700 Sw Parkway Avenue, WILSONVILLE, OR, 97070 US</v>
    <v>54.965000000000003</v>
    <v>518</v>
    <v>Communications &amp; Networking</v>
    <v>Stock</v>
    <v>44265.038550508594</v>
    <v>519</v>
    <v>54.19</v>
    <v>7172181000</v>
    <v>FLIR SYSTEMS, INC.</v>
    <v>FLIR SYSTEMS, INC.</v>
    <v>54.67</v>
    <v>33.918799999999997</v>
    <v>54.65</v>
    <v>54.23</v>
    <v>53.5</v>
    <v>131238400</v>
    <v>FLIR</v>
    <v>FLIR SYSTEMS, INC. (XNAS:FLIR)</v>
    <v>2019669</v>
    <v>1494230</v>
    <v>1978</v>
  </rv>
  <rv s="2">
    <v>520</v>
  </rv>
  <rv s="0">
    <v>http://en.wikipedia.org/wiki/Unum</v>
    <v>Wikipedia</v>
  </rv>
  <rv s="3">
    <v>6</v>
    <v>522</v>
  </rv>
  <rv s="4">
    <v>9</v>
    <v>https://www.bing.com/th?id=AMMS_cf2645717dbc16ce9a6beeaec7ae6a4a&amp;qlt=95</v>
    <v>523</v>
    <v>0</v>
    <v>https://www.bing.com/images/search?form=xlimg&amp;q=unum</v>
    <v>Image of UNUM GROUP</v>
  </rv>
  <rv s="0">
    <v>https://www.bing.com/financeapi/forcetrigger?t=a24xu2&amp;q=XNYS%3aUNM&amp;form=skydnc</v>
    <v>Learn more on Bing</v>
  </rv>
  <rv s="7">
    <v>en-US</v>
    <v>a24xu2</v>
    <v>268435456</v>
    <v>1</v>
    <v>Powered by Refinitiv</v>
    <v>10</v>
    <v>UNUM GROUP (XNYS:UNM)</v>
    <v>7</v>
    <v>11</v>
    <v>Finance</v>
    <v>4</v>
    <v>30.34</v>
    <v>9.58</v>
    <v>1.7425999999999999</v>
    <v>-0.94</v>
    <v>3.509E-3</v>
    <v>-3.1928999999999999E-2</v>
    <v>0.1</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29.29</v>
    <v>524</v>
    <v>Insurance</v>
    <v>Stock</v>
    <v>44265.022411828126</v>
    <v>525</v>
    <v>28.279900000000001</v>
    <v>5997848000</v>
    <v>UNUM GROUP</v>
    <v>UNUM GROUP</v>
    <v>28.97</v>
    <v>7.5639000000000003</v>
    <v>29.44</v>
    <v>28.5</v>
    <v>28.6</v>
    <v>203731300</v>
    <v>UNM</v>
    <v>UNUM GROUP (XNYS:UNM)</v>
    <v>3463594</v>
    <v>2568112</v>
    <v>1995</v>
  </rv>
  <rv s="2">
    <v>526</v>
  </rv>
  <rv s="0">
    <v>http://en.wikipedia.org/wiki/VF_Corporation</v>
    <v>Wikipedia</v>
  </rv>
  <rv s="3">
    <v>6</v>
    <v>528</v>
  </rv>
  <rv s="4">
    <v>9</v>
    <v>https://www.bing.com/th?id=AMMS_8c6eb8787b2c89b65ad5d9505705ae03&amp;qlt=95</v>
    <v>529</v>
    <v>0</v>
    <v>https://www.bing.com/images/search?form=xlimg&amp;q=vf+corporation</v>
    <v>Image of V.F. CORPORATION</v>
  </rv>
  <rv s="0">
    <v>https://www.bing.com/financeapi/forcetrigger?t=a25afr&amp;q=XNYS%3aVFC&amp;form=skydnc</v>
    <v>Learn more on Bing</v>
  </rv>
  <rv s="7">
    <v>en-US</v>
    <v>a25afr</v>
    <v>268435456</v>
    <v>1</v>
    <v>Powered by Refinitiv</v>
    <v>10</v>
    <v>V.F. CORPORATION (XNYS:VFC)</v>
    <v>7</v>
    <v>11</v>
    <v>Finance</v>
    <v>18</v>
    <v>89.68</v>
    <v>45.07</v>
    <v>1.4262999999999999</v>
    <v>-1.36</v>
    <v>-1.8829999999999999E-3</v>
    <v>-1.6788000000000001E-2</v>
    <v>-0.15</v>
    <v>USD</v>
    <v>V.F. Corporation is engaged in the design, production, procurement, marketing and distribution of branded lifestyle apparel, footwear and related products. The Company's segments include Outdoor &amp; Action Sports, Jeanswear, Imagewear and Sportswear. It owns a portfolio of brands in the outerwear, footwear, denim, backpack, luggage, accessory, sportswear, occupational and performance apparel categories. Its products are marketed to consumers shopping in specialty stores, department stores, national chains, mass merchants and its own direct-to-consumer operations. Its direct-to-consumer business includes concession retail stores and e-commerce sites. Its brands sell products in international markets through licensees, distributors and independently-operated partnership stores. Its brands primarily include The North Face, Vans, Timberland, and Kipling.</v>
    <v>48000</v>
    <v>New York Stock Exchange</v>
    <v>XNYS</v>
    <v>XNYS</v>
    <v>1551 WEWATTA STREET, DENVER, CO, 80202 US</v>
    <v>81.245000000000005</v>
    <v>530</v>
    <v>Textiles &amp; Apparel</v>
    <v>Stock</v>
    <v>44264.910182534375</v>
    <v>531</v>
    <v>79.489999999999995</v>
    <v>31924670000</v>
    <v>V.F. CORPORATION</v>
    <v>V.F. CORPORATION</v>
    <v>81.245000000000005</v>
    <v>0</v>
    <v>81.010000000000005</v>
    <v>79.650000000000006</v>
    <v>79.5</v>
    <v>391713700</v>
    <v>VFC</v>
    <v>V.F. CORPORATION (XNYS:VFC)</v>
    <v>2518599</v>
    <v>1869958</v>
    <v>1899</v>
  </rv>
  <rv s="2">
    <v>532</v>
  </rv>
  <rv s="0">
    <v>http://pt.wikipedia.org/wiki/Oracle_Corporation</v>
    <v>Wikipedia</v>
  </rv>
  <rv s="3">
    <v>6</v>
    <v>534</v>
  </rv>
  <rv s="4">
    <v>9</v>
    <v>https://www.bing.com/th?id=AMMS_672116c618c664d13b2515d6587ba357&amp;qlt=95</v>
    <v>535</v>
    <v>0</v>
    <v>https://www.bing.com/images/search?form=xlimg&amp;q=oracle+corporation</v>
    <v>Image of ORACLE CORPORATION</v>
  </rv>
  <rv s="0">
    <v>https://www.bing.com/financeapi/forcetrigger?t=a1zbec&amp;q=XNYS%3aORCL&amp;form=skydnc</v>
    <v>Learn more on Bing</v>
  </rv>
  <rv s="7">
    <v>en-US</v>
    <v>a1zbec</v>
    <v>268435456</v>
    <v>1</v>
    <v>Powered by Refinitiv</v>
    <v>10</v>
    <v>ORACLE CORPORATION (XNYS:ORCL)</v>
    <v>7</v>
    <v>11</v>
    <v>Finance</v>
    <v>4</v>
    <v>73.22</v>
    <v>39.71</v>
    <v>0.74850000000000005</v>
    <v>0.48</v>
    <v>-1.1289E-2</v>
    <v>6.6519999999999999E-3</v>
    <v>-0.82</v>
    <v>USD</v>
    <v>Oracle Corporation (Oracle) provides products and services that address all aspects of corporate information technology (IT) environments, including application, platform and infrastructure. The Company's businesses include cloud and on-premise software, hardware and services. Its cloud and on-premise software business consists of three segments, including cloud software and on-premise software, which includes Software as a Service (SaaS) and Platform as a Service (PaaS) offerings, cloud infrastructure as a service (IaaS) and software license updates and product support. Its hardware business consists of two segments, including hardware products and hardware support. The Company's services business includes the remainder of the Company's segments. Its services business includes activities, such as consulting services, enhanced support services and education services, among others.</v>
    <v>135000</v>
    <v>New York Stock Exchange</v>
    <v>XNYS</v>
    <v>XNYS</v>
    <v>500 Oracle Pkwy, REDWOOD CITY, CA, 94065-1677 US</v>
    <v>73.22</v>
    <v>536</v>
    <v>Software &amp; IT Services</v>
    <v>Stock</v>
    <v>44265.041059571093</v>
    <v>537</v>
    <v>72</v>
    <v>212441500000</v>
    <v>ORACLE CORPORATION</v>
    <v>ORACLE CORPORATION</v>
    <v>72.400000000000006</v>
    <v>21.888400000000001</v>
    <v>72.16</v>
    <v>72.64</v>
    <v>71.819999999999993</v>
    <v>2944034000</v>
    <v>ORCL</v>
    <v>ORACLE CORPORATION (XNYS:ORCL)</v>
    <v>17296384</v>
    <v>12854056</v>
    <v>2005</v>
  </rv>
  <rv s="2">
    <v>538</v>
  </rv>
  <rv s="0">
    <v>https://www.bing.com/financeapi/forcetrigger?t=a22xk2&amp;q=XNYS%3aSHW&amp;form=skydnc</v>
    <v>Learn more on Bing</v>
  </rv>
  <rv s="1">
    <v>en-US</v>
    <v>a22xk2</v>
    <v>268435456</v>
    <v>1</v>
    <v>Powered by Refinitiv</v>
    <v>0</v>
    <v>THE SHERWIN-WILLIAMS COMPANY (XNYS:SHW)</v>
    <v>2</v>
    <v>3</v>
    <v>Finance</v>
    <v>4</v>
    <v>758</v>
    <v>325.43</v>
    <v>1.0513999999999999</v>
    <v>17.93</v>
    <v>8.4980000000000003E-5</v>
    <v>2.6057E-2</v>
    <v>0.06</v>
    <v>USD</v>
    <v>The Sherwin-Williams Company is engaged in the development, manufacture, distribution and sale of paint, coatings and related products. The Company’s segments include The Americas Group, Consumer Brands Group and Performance Coatings Group. The Americas Group segment markets and sells Sherwin-Williams and other controlled brand architectural paint and coatings, protective and marine products, original equipment manufacturer (OEM) product finishes and related products. The Consumer Brands Group segment supplies a portfolio of branded and private-label architectural paint, stains, varnishes, industrial products, wood finishes products, wood preservatives, applicators, corrosion inhibitors, aerosols, caulks and adhesives. The Performance Coatings Group segment develops and sells industrial coatings for wood finishing and general industrial applications, automotive refinish, protective and marine coatings, coil coatings, packaging coatings, and resins and colorants.</v>
    <v>61031</v>
    <v>New York Stock Exchange</v>
    <v>XNYS</v>
    <v>XNYS</v>
    <v>101 W Prospect Ave, CLEVELAND, OH, 44115-1093 US</v>
    <v>712.63</v>
    <v>Chemicals</v>
    <v>Stock</v>
    <v>44265.000000022657</v>
    <v>540</v>
    <v>692.49</v>
    <v>61655940000</v>
    <v>THE SHERWIN-WILLIAMS COMPANY</v>
    <v>THE SHERWIN-WILLIAMS COMPANY</v>
    <v>693.45</v>
    <v>31.164300000000001</v>
    <v>688.11</v>
    <v>706.04</v>
    <v>706.1</v>
    <v>89601870</v>
    <v>SHW</v>
    <v>THE SHERWIN-WILLIAMS COMPANY (XNYS:SHW)</v>
    <v>772558</v>
    <v>575203</v>
    <v>1884</v>
  </rv>
  <rv s="2">
    <v>541</v>
  </rv>
  <rv s="0">
    <v>https://www.bing.com/financeapi/forcetrigger?t=a23rm7&amp;q=XNYS%3aSTZ&amp;form=skydnc</v>
    <v>Learn more on Bing</v>
  </rv>
  <rv s="1">
    <v>en-US</v>
    <v>a23rm7</v>
    <v>268435456</v>
    <v>1</v>
    <v>Powered by Refinitiv</v>
    <v>0</v>
    <v>CONSTELLATION BRANDS, INC. (XNYS:STZ)</v>
    <v>2</v>
    <v>3</v>
    <v>Finance</v>
    <v>4</v>
    <v>242.62</v>
    <v>104.28</v>
    <v>1.1865000000000001</v>
    <v>6.47</v>
    <v>-2.2899999999999999E-3</v>
    <v>2.9325E-2</v>
    <v>-0.52</v>
    <v>USD</v>
    <v>Constellation Brands, Inc. is an international beverage alcohol company. The Company is a producer and marketer of beer, wine and spirits with operations in the United States, Canada, Mexico, New Zealand and Italy. Its segments include Beer, Wine and Spirits, Corporate Operations and Other and Canopy. It is a multi-category supplier (beer, wine and spirits) of beverage alcohol in the United States. It sells a number of brands in the import and craft beer categories, including Corona Extra, Corona Light, Modelo Especial and others. It is a producer and marketer of wine and sells a number of wine brands across various categories, including table wine, sparkling wine and dessert wine, and across all price points, such as premium and luxury categories. Some of its wine and spirits brands sold in the United States, which comprise its U.S. Focus Brands (Focus Brands) include Meiomi, Robert Mondavi and others. The Canopy Equity Method Investment makes up the Canopy segment.</v>
    <v>9000</v>
    <v>New York Stock Exchange</v>
    <v>XNYS</v>
    <v>XNYS</v>
    <v>207 High Point Dr Bldg 100, VICTOR, NY, 14564-1061 US</v>
    <v>229.45</v>
    <v>Beverages</v>
    <v>Stock</v>
    <v>44265.002502870309</v>
    <v>543</v>
    <v>221.78</v>
    <v>42421300000</v>
    <v>CONSTELLATION BRANDS, INC.</v>
    <v>CONSTELLATION BRANDS, INC.</v>
    <v>222.37</v>
    <v>22.952400000000001</v>
    <v>220.63</v>
    <v>227.1</v>
    <v>226.58</v>
    <v>193297500</v>
    <v>STZ</v>
    <v>CONSTELLATION BRANDS, INC. (XNYS:STZ)</v>
    <v>1553198</v>
    <v>1157376</v>
    <v>1972</v>
  </rv>
  <rv s="2">
    <v>544</v>
  </rv>
  <rv s="0">
    <v>http://en.wikipedia.org/wiki/Mastercard</v>
    <v>Wikipedia</v>
  </rv>
  <rv s="3">
    <v>6</v>
    <v>546</v>
  </rv>
  <rv s="4">
    <v>9</v>
    <v>https://www.bing.com/th?id=AMMS_4a015d5e0c4674d63aa0d8e9289a4cca&amp;qlt=95</v>
    <v>547</v>
    <v>0</v>
    <v>https://www.bing.com/images/search?form=xlimg&amp;q=mastercard</v>
    <v>Image of MASTERCARD INCORPORATED.</v>
  </rv>
  <rv s="0">
    <v>https://www.bing.com/financeapi/forcetrigger?t=a1x8w7&amp;q=XNYS%3aMA&amp;form=skydnc</v>
    <v>Learn more on Bing</v>
  </rv>
  <rv s="7">
    <v>en-US</v>
    <v>a1x8w7</v>
    <v>268435456</v>
    <v>1</v>
    <v>Powered by Refinitiv</v>
    <v>10</v>
    <v>MASTERCARD INCORPORATED. (XNYS:MA)</v>
    <v>7</v>
    <v>11</v>
    <v>Finance</v>
    <v>4</v>
    <v>387.32</v>
    <v>199.99</v>
    <v>1.1930000000000001</v>
    <v>5.19</v>
    <v>-3.771E-3</v>
    <v>1.3977E-2</v>
    <v>-1.42</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v>18600</v>
    <v>New York Stock Exchange</v>
    <v>XNYS</v>
    <v>XNYS</v>
    <v>2000 Purchase St, PURCHASE, NY, 10577-2405 US</v>
    <v>387.32</v>
    <v>548</v>
    <v>Software &amp; IT Services</v>
    <v>Stock</v>
    <v>44265.041640242969</v>
    <v>549</v>
    <v>372.72289999999998</v>
    <v>368865300000</v>
    <v>MASTERCARD INCORPORATED.</v>
    <v>MASTERCARD INCORPORATED.</v>
    <v>375</v>
    <v>58.209499999999998</v>
    <v>371.33</v>
    <v>376.52</v>
    <v>375.1</v>
    <v>993362400</v>
    <v>MA</v>
    <v>MASTERCARD INCORPORATED. (XNYS:MA)</v>
    <v>5832779</v>
    <v>4349326</v>
    <v>2001</v>
  </rv>
  <rv s="2">
    <v>550</v>
  </rv>
  <rv s="0">
    <v>http://en.wikipedia.org/wiki/Yum!_Brands</v>
    <v>Wikipedia</v>
  </rv>
  <rv s="3">
    <v>6</v>
    <v>552</v>
  </rv>
  <rv s="4">
    <v>9</v>
    <v>https://www.bing.com/th?id=AMMS_690c5064caa2c43e833090507d96aeac&amp;qlt=95</v>
    <v>553</v>
    <v>0</v>
    <v>https://www.bing.com/images/search?form=xlimg&amp;q=yum+brands</v>
    <v>Image of YUM! BRANDS, INC.</v>
  </rv>
  <rv s="0">
    <v>https://www.bing.com/financeapi/forcetrigger?t=a26em7&amp;q=XNYS%3aYUM&amp;form=skydnc</v>
    <v>Learn more on Bing</v>
  </rv>
  <rv s="7">
    <v>en-US</v>
    <v>a26em7</v>
    <v>268435456</v>
    <v>1</v>
    <v>Powered by Refinitiv</v>
    <v>10</v>
    <v>YUM! BRANDS, INC. (XNYS:YUM)</v>
    <v>7</v>
    <v>19</v>
    <v>Finance</v>
    <v>4</v>
    <v>110.66</v>
    <v>54.95</v>
    <v>1.0765</v>
    <v>-1.46</v>
    <v>0</v>
    <v>-1.4019999999999999E-2</v>
    <v>0</v>
    <v>USD</v>
    <v>YUM! Brands, Inc. is engaged in restaurant business. The Company operates or franchised over 50,000 restaurants in more than 150 countries and territories operating under the KFC, Pizza Hut or Taco Bell (collectively the Concepts) brands. The Company operates through three segments: The KFC Division, which includes the operations of the KFC concept around the world; The Pizza Hut Division, which includes the operations of the Pizza Hut concept around the world, and The Taco Bell Division, which includes the operations of the Taco Bell concept around the world. KFC restaurants across the world offer fried and non-fried chicken products, such as sandwiches, chicken strips, chicken-on-the-bone and other chicken products. Pizza Hut is a restaurant chain specialized in the sale of ready-to-eat pizza products. Taco Bell specializes in Mexican-style food products, including various types of tacos, burritos, quesadillas, salads, nachos and other related items.</v>
    <v>38000</v>
    <v>New York Stock Exchange</v>
    <v>XNYS</v>
    <v>XNYS</v>
    <v>1441 Gardiner Ln, LOUISVILLE, KY, 40213-1914 US</v>
    <v>104.78</v>
    <v>554</v>
    <v>Hotels &amp; Entertainment Services</v>
    <v>Stock</v>
    <v>44265</v>
    <v>555</v>
    <v>102.65</v>
    <v>31247760000</v>
    <v>YUM! BRANDS, INC.</v>
    <v>YUM! BRANDS, INC.</v>
    <v>104.48</v>
    <v>35.366199999999999</v>
    <v>104.14</v>
    <v>102.68</v>
    <v>102.68</v>
    <v>300055300</v>
    <v>YUM</v>
    <v>YUM! BRANDS, INC. (XNYS:YUM)</v>
    <v>2502623</v>
    <v>1871756</v>
    <v>1997</v>
  </rv>
  <rv s="2">
    <v>556</v>
  </rv>
  <rv s="0">
    <v>http://en.wikipedia.org/wiki/Zoetis</v>
    <v>Wikipedia</v>
  </rv>
  <rv s="3">
    <v>6</v>
    <v>558</v>
  </rv>
  <rv s="4">
    <v>9</v>
    <v>https://www.bing.com/th?id=AMMS_115ba823fabc0453eaa21933dd006db3&amp;qlt=95</v>
    <v>559</v>
    <v>0</v>
    <v>https://www.bing.com/images/search?form=xlimg&amp;q=zoetis</v>
    <v>Image of ZOETIS INC.</v>
  </rv>
  <rv s="0">
    <v>https://www.bing.com/financeapi/forcetrigger?t=a26hyc&amp;q=XNYS%3aZTS&amp;form=skydnc</v>
    <v>Learn more on Bing</v>
  </rv>
  <rv s="7">
    <v>en-US</v>
    <v>a26hyc</v>
    <v>268435456</v>
    <v>1</v>
    <v>Powered by Refinitiv</v>
    <v>10</v>
    <v>ZOETIS INC. (XNYS:ZTS)</v>
    <v>7</v>
    <v>11</v>
    <v>Finance</v>
    <v>4</v>
    <v>176.64</v>
    <v>90.14</v>
    <v>0.62929999999999997</v>
    <v>4.99</v>
    <v>-4.3959999999999997E-3</v>
    <v>3.4377999999999999E-2</v>
    <v>-0.66</v>
    <v>USD</v>
    <v>Zoetis Inc. is engaged in the discovery, development, manufacture and commercialization of animal health medicines and vaccines, with a focus on both livestock and companion animals. The Company has a business, commercializing products across eight core species: cattle, swine, poultry, sheep and fish (collectively, livestock) and dogs, cats and horses (collectively, companion animals), and within five product categories: anti-infectives, vaccines, parasiticides, medicated feed additives and other pharmaceuticals. The Company's segments include the United States and International. Within each of these operating segments, it offers a product portfolio for both livestock and companion animal customers. Its livestock products include Ceftiofur injectable line, Draxxin, Spectramast, Bovi-Shield line, Rispoval line, Suvaxyn/Fostera, Embrex devices and Lutalyse. Its companion animal products include Clavamox/Synulox, Convenia, ProHeart, Revolution/Stronghold, Apoquel, Cerenia and Rimadyl.</v>
    <v>11300</v>
    <v>New York Stock Exchange</v>
    <v>XNYS</v>
    <v>XNYS</v>
    <v>10 Sylvan Way, PARSIPPANY, NJ, 07054-3825 US</v>
    <v>153.49</v>
    <v>560</v>
    <v>Pharmaceuticals</v>
    <v>Stock</v>
    <v>44265.036024478904</v>
    <v>561</v>
    <v>147.345</v>
    <v>68970400000</v>
    <v>ZOETIS INC.</v>
    <v>ZOETIS INC.</v>
    <v>147.5</v>
    <v>42.410499999999999</v>
    <v>145.15</v>
    <v>150.13999999999999</v>
    <v>149.47999999999999</v>
    <v>475166400</v>
    <v>ZTS</v>
    <v>ZOETIS INC. (XNYS:ZTS)</v>
    <v>3121545</v>
    <v>2341628</v>
    <v>2012</v>
  </rv>
  <rv s="2">
    <v>562</v>
  </rv>
  <rv s="0">
    <v>https://creativecommons.org/licenses/by-sa/2.5</v>
    <v>CC BY-SA 2.5</v>
  </rv>
  <rv s="0">
    <v>http://it.wikipedia.org/wiki/State_Street</v>
    <v>Wikipedia</v>
  </rv>
  <rv s="3">
    <v>564</v>
    <v>565</v>
  </rv>
  <rv s="4">
    <v>9</v>
    <v>https://www.bing.com/th?id=AMMS_2c398bae3efcf5360b6dce727dd9b74b&amp;qlt=95</v>
    <v>566</v>
    <v>0</v>
    <v>https://www.bing.com/images/search?form=xlimg&amp;q=state+street+corporation</v>
    <v>Image of STATE STREET CORPORATION</v>
  </rv>
  <rv s="0">
    <v>https://www.bing.com/financeapi/forcetrigger?t=a23r27&amp;q=XNYS%3aSTT&amp;form=skydnc</v>
    <v>Learn more on Bing</v>
  </rv>
  <rv s="7">
    <v>en-US</v>
    <v>a23r27</v>
    <v>268435456</v>
    <v>1</v>
    <v>Powered by Refinitiv</v>
    <v>10</v>
    <v>STATE STREET CORPORATION (XNYS:STT)</v>
    <v>7</v>
    <v>11</v>
    <v>Finance</v>
    <v>4</v>
    <v>83.94</v>
    <v>42.1</v>
    <v>1.5860000000000001</v>
    <v>1.34</v>
    <v>-5.4990000000000004E-3</v>
    <v>1.6646000000000001E-2</v>
    <v>-0.45</v>
    <v>USD</v>
    <v>State Street Corporation is a financial holding company. The Company operates through two lines of business: Investment Servicing and Investment Management. The Company, through its subsidiary, State Street Bank and Trust Company (State Street Bank), provides a range of financial products and services to institutional investors across the world. Investment servicing line of business performs functions, such as providing institutional investors with clearing, settlement and payment services. The Company operates investment management line of business through State Street Global Advisors (SSGA). SSGA provides a range of investment management, investment research and investment advisory services to corporations, public funds and other investors. Its clients include mutual funds, collective investment funds and other investment pools, corporate and public retirement plans, insurance companies, foundations, endowments and investment managers.</v>
    <v>39439</v>
    <v>New York Stock Exchange</v>
    <v>XNYS</v>
    <v>XNYS</v>
    <v>155 Federal St Ste 700, BOSTON, MA, 02110-1727 US</v>
    <v>83.94</v>
    <v>567</v>
    <v>Investment Banking &amp; Investment Services</v>
    <v>Stock</v>
    <v>44265.038588541407</v>
    <v>568</v>
    <v>78.495000000000005</v>
    <v>28318800000</v>
    <v>STATE STREET CORPORATION</v>
    <v>STATE STREET CORPORATION</v>
    <v>79.55</v>
    <v>12.7417</v>
    <v>80.5</v>
    <v>81.84</v>
    <v>81.39</v>
    <v>351786300</v>
    <v>STT</v>
    <v>STATE STREET CORPORATION (XNYS:STT)</v>
    <v>4520331</v>
    <v>3412170</v>
    <v>1969</v>
  </rv>
  <rv s="2">
    <v>569</v>
  </rv>
  <rv s="0">
    <v>http://en.wikipedia.org/wiki/Teradyne</v>
    <v>Wikipedia</v>
  </rv>
  <rv s="3">
    <v>262</v>
    <v>571</v>
  </rv>
  <rv s="4">
    <v>9</v>
    <v>https://www.bing.com/th?id=AMMS_130b911460269aab8def07786f9531e0&amp;qlt=95</v>
    <v>572</v>
    <v>0</v>
    <v>https://www.bing.com/images/search?form=xlimg&amp;q=teradyne</v>
    <v>Image of TERADYNE, INC.</v>
  </rv>
  <rv s="0">
    <v>https://www.bing.com/financeapi/forcetrigger?t=a244ur&amp;q=XNAS%3aTER&amp;form=skydnc</v>
    <v>Learn more on Bing</v>
  </rv>
  <rv s="7">
    <v>en-US</v>
    <v>a244ur</v>
    <v>268435456</v>
    <v>1</v>
    <v>Powered by Refinitiv</v>
    <v>10</v>
    <v>TERADYNE, INC. (XNAS:TER)</v>
    <v>7</v>
    <v>11</v>
    <v>Finance</v>
    <v>4</v>
    <v>147.9</v>
    <v>42.87</v>
    <v>1.3711</v>
    <v>9.14</v>
    <v>1.4119999999999998E-3</v>
    <v>8.7715999999999988E-2</v>
    <v>0.16</v>
    <v>USD</v>
    <v>Teradyne, Inc. supplies automation equipment for test and industrial applications. The Company designs, develops, manufactures and sells automatic test systems used to test semiconductors, wireless products, data storage and complex electronics systems in the consumer electronics, wireless, automotive, industrial, communications, and aerospace and defense industries. Its segments include Semiconductor Test, which includes operations related to the design, manufacturing and marketing of semiconductor test products and services; System Test, which includes operations related to the design, manufacturing and marketing of products and services for defense/aerospace instrumentation test, storage test and circuit-board test; Wireless Test, which includes operations related to the design, manufacturing and marketing of wireless test products and services, and Industrial Automation, which includes operations related to the design, manufacturing and marketing of collaborative robots.</v>
    <v>5500</v>
    <v>Nasdaq Stock Market</v>
    <v>XNAS</v>
    <v>XNAS</v>
    <v>600 Riverpark Dr, NORTH READING, MA, 01864-2634 US</v>
    <v>114.8318</v>
    <v>573</v>
    <v>Semiconductors &amp; Semiconductor Equipment</v>
    <v>Stock</v>
    <v>44265.037460624997</v>
    <v>574</v>
    <v>108.62</v>
    <v>17369600000</v>
    <v>TERADYNE, INC.</v>
    <v>TERADYNE, INC.</v>
    <v>109</v>
    <v>24.324200000000001</v>
    <v>104.2</v>
    <v>113.34</v>
    <v>113.5</v>
    <v>166694800</v>
    <v>TER</v>
    <v>TERADYNE, INC. (XNAS:TER)</v>
    <v>3146648</v>
    <v>2380695</v>
    <v>1960</v>
  </rv>
  <rv s="2">
    <v>575</v>
  </rv>
  <rv s="0">
    <v>http://zh.wikipedia.org/wiki/艾索倫電力公司</v>
    <v>Wikipedia</v>
  </rv>
  <rv s="3">
    <v>6</v>
    <v>577</v>
  </rv>
  <rv s="4">
    <v>9</v>
    <v>https://www.bing.com/th?id=AMMS_0ad5d5fe4357eb2ac7de4f7ed88926c0&amp;qlt=95</v>
    <v>578</v>
    <v>0</v>
    <v>https://www.bing.com/images/search?form=xlimg&amp;q=exelon</v>
    <v>Image of EXELON CORPORATION</v>
  </rv>
  <rv s="0">
    <v>https://www.bing.com/financeapi/forcetrigger?t=a1shjc&amp;q=XNAS%3aEXC&amp;form=skydnc</v>
    <v>Learn more on Bing</v>
  </rv>
  <rv s="7">
    <v>en-US</v>
    <v>a1shjc</v>
    <v>268435456</v>
    <v>1</v>
    <v>Powered by Refinitiv</v>
    <v>10</v>
    <v>EXELON CORPORATION (XNAS:EXC)</v>
    <v>7</v>
    <v>11</v>
    <v>Finance</v>
    <v>4</v>
    <v>46.02</v>
    <v>29.28</v>
    <v>0.39429999999999998</v>
    <v>0.84</v>
    <v>0</v>
    <v>2.0643999999999999E-2</v>
    <v>0</v>
    <v>USD</v>
    <v>Exelon Corporation is a utility services holding company. The Company, through its subsidiary, Exelon Generation Company, LLC (Generation), is engaged in the energy generation business. The Company, through its subsidiaries, Commonwealth Edison Company (ComEd), PECO Energy Company (PECO), Baltimore Gas and Electric Company (BGE), Pepco Holdings LLC (PHI), Potomac Electric Power Company (Pepco), Delmarva Power &amp; Light Company (DPL) and Atlantic City Electric Company (ACE), is engaged in the energy delivery businesses. It operates through 12 segments: Generation's six segments: Mid-Atlantic, Midwest, New England, New York, ERCOT and Other Power Regions; ComEd; PECO; BGE, and PHI's three utility segments: Pepco, DPL and ACE. Generation's integrated business consists of the generation, physical delivery and marketing of power across geographical regions through its customer-facing business, Constellation, which sells electricity and natural gas to both wholesale and retail customers.</v>
    <v>32340</v>
    <v>Nasdaq Stock Market</v>
    <v>XNAS</v>
    <v>XNAS</v>
    <v>PO BOX 805398, CHICAGO, IL, 60680-5398 US</v>
    <v>41.71</v>
    <v>579</v>
    <v>Electrical Utilities &amp; IPPs</v>
    <v>Stock</v>
    <v>44265.020692962498</v>
    <v>580</v>
    <v>40.54</v>
    <v>39727180000</v>
    <v>EXELON CORPORATION</v>
    <v>EXELON CORPORATION</v>
    <v>41.02</v>
    <v>20.2514</v>
    <v>40.69</v>
    <v>41.53</v>
    <v>41.53</v>
    <v>976337800</v>
    <v>EXC</v>
    <v>EXELON CORPORATION (XNAS:EXC)</v>
    <v>7141554</v>
    <v>5414607</v>
    <v>1999</v>
  </rv>
  <rv s="2">
    <v>581</v>
  </rv>
  <rv s="0">
    <v>http://en.wikipedia.org/wiki/Synopsys</v>
    <v>Wikipedia</v>
  </rv>
  <rv s="3">
    <v>6</v>
    <v>583</v>
  </rv>
  <rv s="4">
    <v>9</v>
    <v>https://www.bing.com/th?id=AMMS_9700a1705bfc3abab8e2ba8a69d1b743&amp;qlt=95</v>
    <v>584</v>
    <v>0</v>
    <v>https://www.bing.com/images/search?form=xlimg&amp;q=synopsys</v>
    <v>Image of SYNOPSYS, INC.</v>
  </rv>
  <rv s="0">
    <v>https://www.bing.com/financeapi/forcetrigger?t=a239hw&amp;q=XNAS%3aSNPS&amp;form=skydnc</v>
    <v>Learn more on Bing</v>
  </rv>
  <rv s="7">
    <v>en-US</v>
    <v>a239hw</v>
    <v>268435456</v>
    <v>1</v>
    <v>Powered by Refinitiv</v>
    <v>10</v>
    <v>SYNOPSYS, INC. (XNAS:SNPS)</v>
    <v>7</v>
    <v>11</v>
    <v>Finance</v>
    <v>4</v>
    <v>300.91000000000003</v>
    <v>104.9</v>
    <v>1.0925</v>
    <v>9.91</v>
    <v>-2.0140000000000002E-3</v>
    <v>4.5357000000000001E-2</v>
    <v>-0.46</v>
    <v>USD</v>
    <v>Synopsys, Inc. provides software, intellectual property (IP) and services. The Company supplies the electronic design automation (EDA) software that engineers use to design and test integrated circuits, also known as chips. It also offers IP products, which are pre-designed circuits that engineers use as components of larger chip designs rather than designing those circuits themselves. It provides software and hardware used to develop the electronic systems that incorporate chips and the software that runs on them. It provides technical services to support its solutions and help its customers develop chips and electronic systems. It is also a provider of software tools that developers use to develop software code in a range of industries, including electronics, financial services, energy, and industrials. It offers products and services in four categories: core EDA; IP, Systems and Software Integrity; Manufacturing Solutions, and Professional Services and Other.</v>
    <v>15036</v>
    <v>Nasdaq Stock Market</v>
    <v>XNAS</v>
    <v>XNAS</v>
    <v>690 E Middlefield Rd, MOUNTAIN VIEW, CA, 94043-4010 US</v>
    <v>232.94489999999999</v>
    <v>585</v>
    <v>Software &amp; IT Services</v>
    <v>Stock</v>
    <v>44265.036293818754</v>
    <v>586</v>
    <v>226.13499999999999</v>
    <v>33292010000</v>
    <v>SYNOPSYS, INC.</v>
    <v>SYNOPSYS, INC.</v>
    <v>226.29</v>
    <v>47.306399999999996</v>
    <v>218.49</v>
    <v>228.4</v>
    <v>227.94</v>
    <v>152373200</v>
    <v>SNPS</v>
    <v>SYNOPSYS, INC. (XNAS:SNPS)</v>
    <v>1390326</v>
    <v>1062284</v>
    <v>1987</v>
  </rv>
  <rv s="2">
    <v>587</v>
  </rv>
  <rv s="0">
    <v>http://en.wikipedia.org/wiki/Leggett_&amp;_Platt</v>
    <v>Wikipedia</v>
  </rv>
  <rv s="3">
    <v>6</v>
    <v>589</v>
  </rv>
  <rv s="4">
    <v>9</v>
    <v>https://www.bing.com/th?id=AMMS_5f290625ab5819a7bcff05b4ca0a36d2&amp;qlt=95</v>
    <v>590</v>
    <v>0</v>
    <v>https://www.bing.com/images/search?form=xlimg&amp;q=leggett+%26+platt</v>
    <v>Image of LEGGETT &amp; PLATT, INCORPORATED</v>
  </rv>
  <rv s="0">
    <v>https://www.bing.com/financeapi/forcetrigger?t=a1wu4c&amp;q=XNYS%3aLEG&amp;form=skydnc</v>
    <v>Learn more on Bing</v>
  </rv>
  <rv s="7">
    <v>en-US</v>
    <v>a1wu4c</v>
    <v>268435456</v>
    <v>1</v>
    <v>Powered by Refinitiv</v>
    <v>10</v>
    <v>LEGGETT &amp; PLATT, INCORPORATED (XNYS:LEG)</v>
    <v>7</v>
    <v>11</v>
    <v>Finance</v>
    <v>4</v>
    <v>50</v>
    <v>22.03</v>
    <v>1.4911000000000001</v>
    <v>-1.1399999999999999</v>
    <v>2.7713999999999999E-2</v>
    <v>-2.3375E-2</v>
    <v>1.32</v>
    <v>USD</v>
    <v>Leggett &amp; Platt, Incorporated is a manufacturer that conceives, designs and produces a range of engineered components and products found in homes, offices and automobiles. The Company operates in four segments: Residential Furnishings, Commercial Products, Industrial Materials and Specialized Products. Its brands include ComfortCore, Mira-Coil, VertiCoil, Quantum, Nanocoil, Lura-Flex and Active Support Technology, which includes mattress innersprings; Semi-Flex, which includes box spring components and foundations; Spuhl, which includes mattress innerspring manufacturing machines; Wall Hugger, which includes recliner chair mechanisms; Super Sagless, which includes motion and sofa sleeper mechanisms; No-Sag, which includes wire forms used in seating; LPSense, which includes capacitive sensing; Hanes, which includes fabric materials; Schukra, Pullmaflex and Flex-O-Lator, which includes automotive seating products, and Gribetz and Porter, which includes quilting and sewing machines.</v>
    <v>20400</v>
    <v>New York Stock Exchange</v>
    <v>XNYS</v>
    <v>XNYS</v>
    <v>No. 1 Leggett Road, CARTHAGE, MO, 64836 US</v>
    <v>49.055</v>
    <v>591</v>
    <v>Household Goods</v>
    <v>Stock</v>
    <v>44265.041388911719</v>
    <v>592</v>
    <v>47.61</v>
    <v>6485796000</v>
    <v>LEGGETT &amp; PLATT, INCORPORATED</v>
    <v>LEGGETT &amp; PLATT, INCORPORATED</v>
    <v>48.79</v>
    <v>26.799600000000002</v>
    <v>48.77</v>
    <v>47.63</v>
    <v>48.95</v>
    <v>132987400</v>
    <v>LEG</v>
    <v>LEGGETT &amp; PLATT, INCORPORATED (XNYS:LEG)</v>
    <v>1287217</v>
    <v>986717</v>
    <v>1901</v>
  </rv>
  <rv s="2">
    <v>593</v>
  </rv>
  <rv s="0">
    <v>http://en.wikipedia.org/wiki/Mettler_Toledo</v>
    <v>Wikipedia</v>
  </rv>
  <rv s="3">
    <v>6</v>
    <v>595</v>
  </rv>
  <rv s="4">
    <v>9</v>
    <v>https://www.bing.com/th?id=AMMS_6db209c4238617be24ca616ac769af05&amp;qlt=95</v>
    <v>596</v>
    <v>0</v>
    <v>https://www.bing.com/images/search?form=xlimg&amp;q=mettler+toledo</v>
    <v>Image of METTLER-TOLEDO INTERNATIONAL INC.</v>
  </rv>
  <rv s="0">
    <v>https://www.bing.com/financeapi/forcetrigger?t=a1y2ec&amp;q=XNYS%3aMTD&amp;form=skydnc</v>
    <v>Learn more on Bing</v>
  </rv>
  <rv s="7">
    <v>en-US</v>
    <v>a1y2ec</v>
    <v>268435456</v>
    <v>1</v>
    <v>Powered by Refinitiv</v>
    <v>10</v>
    <v>METTLER-TOLEDO INTERNATIONAL INC. (XNYS:MTD)</v>
    <v>7</v>
    <v>11</v>
    <v>Finance</v>
    <v>4</v>
    <v>1271.67</v>
    <v>579.4</v>
    <v>0.99919999999999998</v>
    <v>11.53</v>
    <v>0</v>
    <v>1.1103E-2</v>
    <v>0</v>
    <v>USD</v>
    <v>Mettler-Toledo International Inc. is a supplier of precision instruments and services. The Company operates through five segments: U.S. Operations, Swiss Operations, Western European Operations, Chinese Operations and Other. The Company manufactures weighing instruments for use in laboratory, industrial, packaging, logistics and food retailing applications. The Company is also a provider of analytical instruments for use in life science, reaction engineering and real-time analytic systems used in drug and chemical compound development, and process analytics instruments used for in-line measurement in production processes. In addition, the Company is also a supplier of end-of-line inspection systems used in production and packaging for food, pharmaceutical and other industries. The Company serves food and beverage producers; food retailers; chemical, specialty chemicals and cosmetics companies, and the transportation and logistics industry, among others.</v>
    <v>16500</v>
    <v>New York Stock Exchange</v>
    <v>XNYS</v>
    <v>XNYS</v>
    <v>1900 Polaris Pkwy, COLUMBUS, OH, 43240-4035 US</v>
    <v>1080.49</v>
    <v>597</v>
    <v>Machinery, Equipment &amp; Components</v>
    <v>Stock</v>
    <v>44265.000000046093</v>
    <v>598</v>
    <v>1049.2</v>
    <v>24308560000</v>
    <v>METTLER-TOLEDO INTERNATIONAL INC.</v>
    <v>METTLER-TOLEDO INTERNATIONAL INC.</v>
    <v>1059.74</v>
    <v>41.622300000000003</v>
    <v>1038.47</v>
    <v>1050</v>
    <v>1050</v>
    <v>23408050</v>
    <v>MTD</v>
    <v>METTLER-TOLEDO INTERNATIONAL INC. (XNYS:MTD)</v>
    <v>180571</v>
    <v>138475</v>
    <v>1991</v>
  </rv>
  <rv s="2">
    <v>599</v>
  </rv>
  <rv s="0">
    <v>http://en.wikipedia.org/wiki/Phillips_66</v>
    <v>Wikipedia</v>
  </rv>
  <rv s="3">
    <v>6</v>
    <v>601</v>
  </rv>
  <rv s="4">
    <v>9</v>
    <v>https://www.bing.com/th?id=AMMS_5fb0e30a218f6c3406f87a4abb1bfce4&amp;qlt=95</v>
    <v>602</v>
    <v>0</v>
    <v>https://www.bing.com/images/search?form=xlimg&amp;q=phillips+66</v>
    <v>Image of PHILLIPS 66</v>
  </rv>
  <rv s="0">
    <v>https://www.bing.com/financeapi/forcetrigger?t=a21d27&amp;q=XNYS%3aPSX&amp;form=skydnc</v>
    <v>Learn more on Bing</v>
  </rv>
  <rv s="7">
    <v>en-US</v>
    <v>a21d27</v>
    <v>268435456</v>
    <v>1</v>
    <v>Powered by Refinitiv</v>
    <v>10</v>
    <v>PHILLIPS 66 (XNYS:PSX)</v>
    <v>7</v>
    <v>11</v>
    <v>Finance</v>
    <v>4</v>
    <v>90.59</v>
    <v>40.04</v>
    <v>1.7294</v>
    <v>-3.07</v>
    <v>0</v>
    <v>-3.4701000000000003E-2</v>
    <v>0</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14300</v>
    <v>New York Stock Exchange</v>
    <v>XNYS</v>
    <v>XNYS</v>
    <v>2331 Citywest Blvd, HOUSTON, TX, 77042-2862 US</v>
    <v>90.59</v>
    <v>603</v>
    <v>Oil &amp; Gas</v>
    <v>Stock</v>
    <v>44265.03741177031</v>
    <v>604</v>
    <v>85.33</v>
    <v>38654850000</v>
    <v>PHILLIPS 66</v>
    <v>PHILLIPS 66</v>
    <v>87.69</v>
    <v>0</v>
    <v>88.47</v>
    <v>85.4</v>
    <v>85.4</v>
    <v>436926100</v>
    <v>PSX</v>
    <v>PHILLIPS 66 (XNYS:PSX)</v>
    <v>3497455</v>
    <v>2697877</v>
    <v>2011</v>
  </rv>
  <rv s="2">
    <v>605</v>
  </rv>
  <rv s="0">
    <v>https://www.bing.com/financeapi/forcetrigger?t=a1oxur&amp;q=XNYS%3aBSX&amp;form=skydnc</v>
    <v>Learn more on Bing</v>
  </rv>
  <rv s="1">
    <v>en-US</v>
    <v>a1oxur</v>
    <v>268435456</v>
    <v>1</v>
    <v>Powered by Refinitiv</v>
    <v>0</v>
    <v>BOSTON SCIENTIFIC CORPORATION (XNYS:BSX)</v>
    <v>2</v>
    <v>3</v>
    <v>Finance</v>
    <v>4</v>
    <v>42.37</v>
    <v>24.1</v>
    <v>0.8498</v>
    <v>0.03</v>
    <v>1.2640000000000001E-3</v>
    <v>7.5910000000000007E-4</v>
    <v>0.05</v>
    <v>USD</v>
    <v>Boston Scientific Corporation is a developer, manufacturer and marketer of medical devices that are used in a range of interventional medical specialties. The Company offers its products by seven businesses: Interventional Cardiology, Cardiac Rhythm Management, Endoscopy, Peripheral Interventions, Urology and Pelvic Health, Neuromodulation, and Electrophysiology. It operates in three segments: Cardiovascular, Rhythm Management and MedSurg. Its Cardiovascular segment consists of Interventional Cardiology and Peripheral Interventions businesses. Rhythm Management consists of Cardiac Rhythm Management and Electrophysiology businesses. MedSurg consists of Endoscopy, Urology and Pelvic Health, and Neuromodulation businesses. Its Interventional Cardiology product offerings include balloon catheters, rotational atherectomy systems, guide wires, guide catheters and embolic protection devices and diagnostic catheters used in percutaneous transluminal coronary angioplasty (PTCA) procedures.</v>
    <v>38000</v>
    <v>New York Stock Exchange</v>
    <v>XNYS</v>
    <v>XNYS</v>
    <v>300 BOSTON SCIENTIFIC WAY, MARLBOROUGH, MA, 01752-1291 US</v>
    <v>40.125</v>
    <v>Healthcare Equipment &amp; Supplies</v>
    <v>Stock</v>
    <v>44265.041271226561</v>
    <v>607</v>
    <v>39.433999999999997</v>
    <v>56006390000</v>
    <v>BOSTON SCIENTIFIC CORPORATION</v>
    <v>BOSTON SCIENTIFIC CORPORATION</v>
    <v>39.5</v>
    <v>0</v>
    <v>39.520000000000003</v>
    <v>39.549999999999997</v>
    <v>39.6</v>
    <v>1417166000</v>
    <v>BSX</v>
    <v>BOSTON SCIENTIFIC CORPORATION (XNYS:BSX)</v>
    <v>13646708</v>
    <v>10527381</v>
    <v>1979</v>
  </rv>
  <rv s="2">
    <v>608</v>
  </rv>
  <rv s="0">
    <v>https://www.bing.com/financeapi/forcetrigger?t=a1na6h&amp;q=XNAS%3aALGN&amp;form=skydnc</v>
    <v>Learn more on Bing</v>
  </rv>
  <rv s="1">
    <v>en-US</v>
    <v>a1na6h</v>
    <v>268435456</v>
    <v>1</v>
    <v>Powered by Refinitiv</v>
    <v>0</v>
    <v>ALIGN TECHNOLOGY, INC. (XNAS:ALGN)</v>
    <v>2</v>
    <v>3</v>
    <v>Finance</v>
    <v>4</v>
    <v>634.46</v>
    <v>127.88</v>
    <v>1.7475000000000001</v>
    <v>19.8</v>
    <v>-1.008E-3</v>
    <v>3.9913999999999998E-2</v>
    <v>-0.52</v>
    <v>USD</v>
    <v>Align Technology, Inc. designs, manufactures and markets a system of clear aligner therapy, intra-oral scanners and computer-aided design/computer-aided manufacturing (CAD/CAM) digital services used in dentistry, orthodontics and dental records storage. The Company operates through two segments: Clear Aligner segment and Scanner and Services (Scanner) segment. The Clear Aligner segment consists of its Invisalign System, which includes Invisalign Full, Teen and Assist (Comprehensive Products), Express/Lite (Non-Comprehensive Products) and Vivera Retainers, along with its training and ancillary products for treating malocclusion (Non-Case). The Scanner segment consists of intra-oral scanning systems and other services available with the intra-oral scanners that provide digital alternatives to the traditional cast models. The Scanner segment includes its iTero scanner and OrthoCAD services.</v>
    <v>18070</v>
    <v>Nasdaq Stock Market</v>
    <v>XNAS</v>
    <v>XNAS</v>
    <v>410 NORTH SCOTTSDALE ROAD, SUITE 1300, TEMPE, AZ, 85281 US</v>
    <v>527.02189999999996</v>
    <v>Healthcare Equipment &amp; Supplies</v>
    <v>Stock</v>
    <v>44265.040343008593</v>
    <v>610</v>
    <v>511.16</v>
    <v>39255370000</v>
    <v>ALIGN TECHNOLOGY, INC.</v>
    <v>ALIGN TECHNOLOGY, INC.</v>
    <v>511.16</v>
    <v>22.096299999999999</v>
    <v>496.07</v>
    <v>515.87</v>
    <v>515.35</v>
    <v>79132720</v>
    <v>ALGN</v>
    <v>ALIGN TECHNOLOGY, INC. (XNAS:ALGN)</v>
    <v>933852</v>
    <v>722350</v>
    <v>1997</v>
  </rv>
  <rv s="2">
    <v>611</v>
  </rv>
  <rv s="0">
    <v>https://www.bing.com/financeapi/forcetrigger?t=a1vmf2&amp;q=XNAS%3aINTC&amp;form=skydnc</v>
    <v>Learn more on Bing</v>
  </rv>
  <rv s="1">
    <v>en-US</v>
    <v>a1vmf2</v>
    <v>268435456</v>
    <v>1</v>
    <v>Powered by Refinitiv</v>
    <v>0</v>
    <v>INTEL CORPORATION (XNAS:INTC)</v>
    <v>2</v>
    <v>3</v>
    <v>Finance</v>
    <v>4</v>
    <v>65.11</v>
    <v>43.61</v>
    <v>0.65659999999999996</v>
    <v>2.82</v>
    <v>-2.7129999999999997E-3</v>
    <v>4.7118E-2</v>
    <v>-0.17</v>
    <v>USD</v>
    <v>Intel Corporation is engaged in designing and manufacturing products and technologies. Its segments are Client Computing Group (CCG), Data Center Group (DCG), Internet of Things Group (IOTG), Non-Volatile Memory Solutions Group (NSG), Mobileye, Programmable Solutions Group (PSG) and All Other. CCG segment includes platforms designed for end user form factors, focusing on segments of two in one, thin and light, commercial and gaming, and adjacencies. DCG segment includes workload-optimization platforms for compute, storage and network functions. IOTG segment includes high-performance compute solutions for targeted verticals and embedded applications in market segments. NSG segment provides memory and storage products based on Intel Optane technology and Intel three dimensional (3D) NAND technology. Mobileye segment provides driving assistance and automation solutions. PSG segment includes programmable semiconductors, primarily FPGAs and Application-Specific Integrated Circuits (ASICs).</v>
    <v>110600</v>
    <v>Nasdaq Stock Market</v>
    <v>XNAS</v>
    <v>XNAS</v>
    <v>2200 Mission College Blvd, SANTA CLARA, CA, 95054-1537 US</v>
    <v>63.164999999999999</v>
    <v>Semiconductors &amp; Semiconductor Equipment</v>
    <v>Stock</v>
    <v>44265.041461735935</v>
    <v>613</v>
    <v>60.84</v>
    <v>243170500000</v>
    <v>INTEL CORPORATION</v>
    <v>INTEL CORPORATION</v>
    <v>61.18</v>
    <v>12.112500000000001</v>
    <v>59.85</v>
    <v>62.67</v>
    <v>62.5</v>
    <v>4063000000</v>
    <v>INTC</v>
    <v>INTEL CORPORATION (XNAS:INTC)</v>
    <v>36387479</v>
    <v>28189898</v>
    <v>1989</v>
  </rv>
  <rv s="2">
    <v>614</v>
  </rv>
  <rv s="0">
    <v>https://www.bing.com/financeapi/forcetrigger?t=a1pffr&amp;q=XNYS%3aCE&amp;form=skydnc</v>
    <v>Learn more on Bing</v>
  </rv>
  <rv s="1">
    <v>en-US</v>
    <v>a1pffr</v>
    <v>268435456</v>
    <v>1</v>
    <v>Powered by Refinitiv</v>
    <v>0</v>
    <v>CELANESE CORPORATION (XNYS:CE)</v>
    <v>2</v>
    <v>3</v>
    <v>Finance</v>
    <v>4</v>
    <v>152.6</v>
    <v>52.7</v>
    <v>1.2222</v>
    <v>-4.74</v>
    <v>0</v>
    <v>-3.1579000000000003E-2</v>
    <v>0</v>
    <v>USD</v>
    <v>Celanese Corporation (Celanese) is a technology and specialty materials company. The Company's segments include Advanced Engineered Materials, Consumer Specialties, Industrial Specialties, Acetyl Intermediates and Other Activities. The Advanced Engineered Materials segment includes the Company's engineered materials business and certain affiliates. The Consumer Specialties segment includes the Company's cellulose derivatives and food ingredients businesses, which serve consumer-driven applications. The Industrial Specialties segment includes the Company's emulsion polymers and ethylene vinyl acetate (EVA) polymers businesses. The Acetyl Intermediates segment includes the Company's intermediate chemistry business, which produces and supplies acetyl products, including acetic acid, vinyl acetate monomer (VAM), acetic anhydride and acetate esters. The Company has operations in North America, Europe and Asia. As of December 31, 2016, the Company had 30 global production facilities.</v>
    <v>7658</v>
    <v>New York Stock Exchange</v>
    <v>XNYS</v>
    <v>XNYS</v>
    <v>222 Las Colinas Blvd W Ste 900N, IRVING, TX, 75039-5467 US</v>
    <v>150.6</v>
    <v>Chemicals</v>
    <v>Stock</v>
    <v>44265.000000022657</v>
    <v>616</v>
    <v>145.01</v>
    <v>17137650000</v>
    <v>CELANESE CORPORATION</v>
    <v>CELANESE CORPORATION</v>
    <v>150.1</v>
    <v>8.8377999999999997</v>
    <v>150.1</v>
    <v>145.36000000000001</v>
    <v>145.36000000000001</v>
    <v>114174900</v>
    <v>CE</v>
    <v>CELANESE CORPORATION (XNYS:CE)</v>
    <v>1091734</v>
    <v>847099</v>
    <v>2004</v>
  </rv>
  <rv s="2">
    <v>617</v>
  </rv>
  <rv s="0">
    <v>https://creativecommons.org/licenses/by/3.0</v>
    <v>CC BY 3.0</v>
  </rv>
  <rv s="0">
    <v>http://ko.wikipedia.org/wiki/발레로_에너지</v>
    <v>Wikipedia</v>
  </rv>
  <rv s="3">
    <v>619</v>
    <v>620</v>
  </rv>
  <rv s="4">
    <v>9</v>
    <v>https://www.bing.com/th?id=AMMS_89f27fc58424b12277fb80684affeaf3&amp;qlt=95</v>
    <v>621</v>
    <v>0</v>
    <v>https://www.bing.com/images/search?form=xlimg&amp;q=valero+energy</v>
    <v>Image of VALERO ENERGY CORPORATION</v>
  </rv>
  <rv s="0">
    <v>https://www.bing.com/financeapi/forcetrigger?t=a25e77&amp;q=XNYS%3aVLO&amp;form=skydnc</v>
    <v>Learn more on Bing</v>
  </rv>
  <rv s="7">
    <v>en-US</v>
    <v>a25e77</v>
    <v>268435456</v>
    <v>1</v>
    <v>Powered by Refinitiv</v>
    <v>10</v>
    <v>VALERO ENERGY CORPORATION (XNYS:VLO)</v>
    <v>7</v>
    <v>11</v>
    <v>Finance</v>
    <v>4</v>
    <v>82.6</v>
    <v>31</v>
    <v>2.2233999999999998</v>
    <v>-3.98</v>
    <v>0</v>
    <v>-4.9404000000000003E-2</v>
    <v>0</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9964</v>
    <v>New York Stock Exchange</v>
    <v>XNYS</v>
    <v>XNYS</v>
    <v>PO Box 696000, SAN ANTONIO, TX, 78269-6000 US</v>
    <v>81.34</v>
    <v>622</v>
    <v>Oil &amp; Gas</v>
    <v>Stock</v>
    <v>44265.038608159375</v>
    <v>623</v>
    <v>76.510000000000005</v>
    <v>32913830000</v>
    <v>VALERO ENERGY CORPORATION</v>
    <v>VALERO ENERGY CORPORATION</v>
    <v>79.75</v>
    <v>0</v>
    <v>80.56</v>
    <v>76.58</v>
    <v>76.58</v>
    <v>408562900</v>
    <v>VLO</v>
    <v>VALERO ENERGY CORPORATION (XNYS:VLO)</v>
    <v>5459639</v>
    <v>4248465</v>
    <v>1981</v>
  </rv>
  <rv s="2">
    <v>624</v>
  </rv>
  <rv s="0">
    <v>http://en.wikipedia.org/wiki/Xilinx</v>
    <v>Wikipedia</v>
  </rv>
  <rv s="3">
    <v>6</v>
    <v>626</v>
  </rv>
  <rv s="4">
    <v>9</v>
    <v>https://www.bing.com/th?id=AMMS_1e4ba6450fd78823aee810c8310ef848&amp;qlt=95</v>
    <v>627</v>
    <v>0</v>
    <v>https://www.bing.com/images/search?form=xlimg&amp;q=xilinx</v>
    <v>Image of XILINX, INC.</v>
  </rv>
  <rv s="0">
    <v>https://www.bing.com/financeapi/forcetrigger?t=a2683m&amp;q=XNAS%3aXLNX&amp;form=skydnc</v>
    <v>Learn more on Bing</v>
  </rv>
  <rv s="7">
    <v>en-US</v>
    <v>a2683m</v>
    <v>268435456</v>
    <v>1</v>
    <v>Powered by Refinitiv</v>
    <v>10</v>
    <v>XILINX, INC. (XNAS:XLNX)</v>
    <v>7</v>
    <v>11</v>
    <v>Finance</v>
    <v>4</v>
    <v>154.93</v>
    <v>67.680000000000007</v>
    <v>1.0673999999999999</v>
    <v>8.19</v>
    <v>-7.4829999999999992E-4</v>
    <v>7.3066000000000006E-2</v>
    <v>-0.09</v>
    <v>USD</v>
    <v>Xilinx, Inc. (Xilinx) is engaged in designing and developing programmable devices and associated technologies. The Company's programmable devices and associated technologies include integrated circuits (ICs) in the form of programmable logic devices (PLDs), including programmable System on Chips (SoCs) and three-dimensional ICs (3D ICs); software design tools to program the PLDs; targeted reference designs; printed circuit boards, and intellectual property (IP), which consists of Xilinx, and various third-party verification and IP cores. The Company provides design services, customer training, field engineering and technical support. Its PLDs include field programmable gate arrays (FPGAs), complex programmable logic devices (CPLDs) that its customers program to perform desired logic functions, and programmable SoCs, which combine (Advanced reduced instruction set computing (RISC) Machines (ARM)) processor-based systems with programmable logic in a single device.</v>
    <v>4891</v>
    <v>Nasdaq Stock Market</v>
    <v>XNAS</v>
    <v>XNAS</v>
    <v>2100 LOGIC DR, SAN JOSE, CA, 95124-3450 US</v>
    <v>121.28</v>
    <v>628</v>
    <v>Semiconductors &amp; Semiconductor Equipment</v>
    <v>Stock</v>
    <v>44265.032124154684</v>
    <v>629</v>
    <v>115.455</v>
    <v>27547990000</v>
    <v>XILINX, INC.</v>
    <v>XILINX, INC.</v>
    <v>116.06</v>
    <v>44.840499999999999</v>
    <v>112.09</v>
    <v>120.28</v>
    <v>120.19</v>
    <v>245766700</v>
    <v>XLNX</v>
    <v>XILINX, INC. (XNAS:XLNX)</v>
    <v>3035592</v>
    <v>2377467</v>
    <v>1990</v>
  </rv>
  <rv s="2">
    <v>630</v>
  </rv>
  <rv s="0">
    <v>http://de.wikipedia.org/wiki/PNC_Financial_Services</v>
    <v>Wikipedia</v>
  </rv>
  <rv s="3">
    <v>6</v>
    <v>632</v>
  </rv>
  <rv s="4">
    <v>9</v>
    <v>https://www.bing.com/th?id=AMMS_407a3ffca86670418fb853744400b901&amp;qlt=95</v>
    <v>633</v>
    <v>0</v>
    <v>https://www.bing.com/images/search?form=xlimg&amp;q=pnc</v>
    <v>Image of THE PNC FINANCIAL SERVICES GROUP, INC.</v>
  </rv>
  <rv s="0">
    <v>https://www.bing.com/financeapi/forcetrigger?t=a21277&amp;q=XNYS%3aPNC&amp;form=skydnc</v>
    <v>Learn more on Bing</v>
  </rv>
  <rv s="7">
    <v>en-US</v>
    <v>a21277</v>
    <v>268435456</v>
    <v>1</v>
    <v>Powered by Refinitiv</v>
    <v>10</v>
    <v>THE PNC FINANCIAL SERVICES GROUP, INC. (XNYS:PNC)</v>
    <v>7</v>
    <v>11</v>
    <v>Finance</v>
    <v>4</v>
    <v>181.35</v>
    <v>79.41</v>
    <v>1.3864000000000001</v>
    <v>-5.19</v>
    <v>0</v>
    <v>-2.9024000000000001E-2</v>
    <v>0</v>
    <v>USD</v>
    <v>PNC Financial Services Group, Inc. is a diversified financial services company. The Company has businesses engaged in retail banking, including residential mortgage, corporate and institutional banking and asset management. The Company's segments include Retail Banking, Corporate &amp; Institutional Banking and Asset Management Group. Retail Banking provides deposit, lending, brokerage, investment management and cash management products and services. Corporate &amp; Institutional Banking provides lending, treasury management and capital markets-related products and services. Asset Management Group includes personal wealth management for high net worth and ultra-high net worth clients and institutional asset management.</v>
    <v>51257</v>
    <v>New York Stock Exchange</v>
    <v>XNYS</v>
    <v>XNYS</v>
    <v>300 5th Ave, PITTSBURGH, PA, 15222-2401 US</v>
    <v>176.98</v>
    <v>634</v>
    <v>Banking Services</v>
    <v>Stock</v>
    <v>44265.000000046093</v>
    <v>635</v>
    <v>172.04</v>
    <v>75823340000</v>
    <v>THE PNC FINANCIAL SERVICES GROUP, INC.</v>
    <v>THE PNC FINANCIAL SERVICES GROUP, INC.</v>
    <v>175.26</v>
    <v>28.0564</v>
    <v>178.82</v>
    <v>173.63</v>
    <v>173.63</v>
    <v>424020500</v>
    <v>PNC</v>
    <v>THE PNC FINANCIAL SERVICES GROUP, INC. (XNYS:PNC)</v>
    <v>2345763</v>
    <v>1837689</v>
    <v>1983</v>
  </rv>
  <rv s="2">
    <v>636</v>
  </rv>
  <rv s="0">
    <v>http://en.wikipedia.org/wiki/U.S._Bancorp</v>
    <v>Wikipedia</v>
  </rv>
  <rv s="3">
    <v>6</v>
    <v>638</v>
  </rv>
  <rv s="4">
    <v>9</v>
    <v>https://www.bing.com/th?id=AMMS_92118627359b78f33a94013e8d77b22d&amp;qlt=95</v>
    <v>639</v>
    <v>0</v>
    <v>https://www.bing.com/images/search?form=xlimg&amp;q=usbank</v>
    <v>Image of U.S. BANCORP</v>
  </rv>
  <rv s="0">
    <v>https://www.bing.com/financeapi/forcetrigger?t=a251gh&amp;q=XNYS%3aUSB&amp;form=skydnc</v>
    <v>Learn more on Bing</v>
  </rv>
  <rv s="7">
    <v>en-US</v>
    <v>a251gh</v>
    <v>268435456</v>
    <v>1</v>
    <v>Powered by Refinitiv</v>
    <v>10</v>
    <v>U.S. BANCORP (XNYS:USB)</v>
    <v>7</v>
    <v>11</v>
    <v>Finance</v>
    <v>4</v>
    <v>54.39</v>
    <v>28.36</v>
    <v>1.1395999999999999</v>
    <v>-1.1499999999999999</v>
    <v>0</v>
    <v>-2.1277000000000001E-2</v>
    <v>0</v>
    <v>USD</v>
    <v>U.S. Bancorp is a financial services holding company. The Company provides a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Its banking subsidiary, U.S. Bank National Association, is engaged in the general banking business and offers commercial and consumer lending, lending services, depository services and ancillary services. Its non-banking subsidiaries offer investment and insurance products to the Company's customers principally within its domestic markets, and fund administration services to a range of mutual and other funds. The Company's bank and trust subsidiaries provide a range of asset management and fiduciary services for individuals, estates, foundations, business corporations and charitable organizations.</v>
    <v>68108</v>
    <v>New York Stock Exchange</v>
    <v>XNYS</v>
    <v>XNYS</v>
    <v>800 Nicollet Mall, MINNEAPOLIS, MN, 55402-7000 US</v>
    <v>53.84</v>
    <v>640</v>
    <v>Banking Services</v>
    <v>Stock</v>
    <v>44265.027203680467</v>
    <v>641</v>
    <v>52.465000000000003</v>
    <v>81190460000</v>
    <v>U.S. BANCORP</v>
    <v>U.S. BANCORP</v>
    <v>52.87</v>
    <v>17.663399999999999</v>
    <v>54.05</v>
    <v>52.9</v>
    <v>52.9</v>
    <v>1502136000</v>
    <v>USB</v>
    <v>U.S. BANCORP (XNYS:USB)</v>
    <v>8899106</v>
    <v>7000151</v>
    <v>1929</v>
  </rv>
  <rv s="2">
    <v>642</v>
  </rv>
  <rv s="0">
    <v>https://www.bing.com/financeapi/forcetrigger?t=a23ocw&amp;q=XNYS%3aSTE&amp;form=skydnc</v>
    <v>Learn more on Bing</v>
  </rv>
  <rv s="1">
    <v>en-US</v>
    <v>a23ocw</v>
    <v>268435456</v>
    <v>1</v>
    <v>Powered by Refinitiv</v>
    <v>0</v>
    <v>STERIS plc (XNYS:STE)</v>
    <v>2</v>
    <v>3</v>
    <v>Finance</v>
    <v>4</v>
    <v>203.905</v>
    <v>105.69</v>
    <v>0.5081</v>
    <v>6.38</v>
    <v>0</v>
    <v>3.6953E-2</v>
    <v>0</v>
    <v>USD</v>
    <v>Steris plc, formerly Steris Ltd, is a provider of infection prevention and other procedural products and services. The Company offers a mix of capital equipment products, such as sterilizers and washers, surgical tables, lights and equipment management systems and connectivity solutions, such as operating room integration; consumable products, such as detergents and gastrointestinal endoscopy accessories and other products; services, including equipment installation and maintenance, microbial reduction of medical devices, instrument and scope repair solutions, laboratory services and outsourced reprocessing. The Company operates through four reportable business segments: Healthcare Products, Healthcare Specialty Services, Life Sciences, and Applied Sterilization Technologies. It’s Corporate and other segment includes the Defense and Industrial business unit. The Company serves the customers in the United Kingdom, the United States and many other countries throughout the world.</v>
    <v>13000</v>
    <v>New York Stock Exchange</v>
    <v>XNYS</v>
    <v>XNYS</v>
    <v>Block a Riverside IV, 70 Sir John Rogerson's Quay, DUBLIN, IRELAND-NA IE</v>
    <v>179.71</v>
    <v>Healthcare Equipment &amp; Supplies</v>
    <v>Stock</v>
    <v>44265.000000010936</v>
    <v>644</v>
    <v>174.345</v>
    <v>14736150000</v>
    <v>STERIS plc</v>
    <v>STERIS plc</v>
    <v>174.64</v>
    <v>34.305300000000003</v>
    <v>172.65</v>
    <v>179.03</v>
    <v>179.03</v>
    <v>85352710</v>
    <v>STE</v>
    <v>STERIS plc (XNYS:STE)</v>
    <v>868470</v>
    <v>684096</v>
    <v>2016</v>
  </rv>
  <rv s="2">
    <v>645</v>
  </rv>
  <rv s="0">
    <v>https://www.bing.com/financeapi/forcetrigger?t=a1w1rw&amp;q=XNAS%3aJBHT&amp;form=skydnc</v>
    <v>Learn more on Bing</v>
  </rv>
  <rv s="1">
    <v>en-US</v>
    <v>a1w1rw</v>
    <v>268435456</v>
    <v>1</v>
    <v>Powered by Refinitiv</v>
    <v>0</v>
    <v>J. B. HUNT TRANSPORT SERVICES, INC. (XNAS:JBHT)</v>
    <v>2</v>
    <v>3</v>
    <v>Finance</v>
    <v>4</v>
    <v>164.29750000000001</v>
    <v>75.290000000000006</v>
    <v>1.0089999999999999</v>
    <v>1.3</v>
    <v>-5.6010000000000001E-4</v>
    <v>8.1560000000000001E-3</v>
    <v>-0.09</v>
    <v>USD</v>
    <v>J.B. Hunt Transport Services, Inc. is a surface transportation, delivery, and logistics company in North America. The Company segments include Intermodal (JBI), Dedicated Contract Services (DCS), Integrated Capacity Solutions (ICS) and Truck (JBT). The Company, through its subsidiaries, provides transportation and delivery services to a range of customers and consumers throughout the continental United States, Canada and Mexico. The JBI segment draws on the intermodal services of rail carriers for the underlying linehaul movement of its equipment between rail ramps. Its DCS segment focuses on private fleet conversion and creation in replenishment, specialized equipment and final-mile delivery services. Its ICS segment provides traditional freight brokerage and transportation logistics solutions to customers through relationships with third-party carriers and integration. Its JBT segment offers full-load, dry-van freight, utilizing tractors operating over roads and highways.</v>
    <v>30309</v>
    <v>Nasdaq Stock Market</v>
    <v>XNAS</v>
    <v>XNAS</v>
    <v>PO Box 130, 615 Jb Hunt Corporate Dr, LOWELL, AR, 72745-0130 US</v>
    <v>164.29750000000001</v>
    <v>Freight &amp; Logistics Services</v>
    <v>Stock</v>
    <v>44265.040465763283</v>
    <v>647</v>
    <v>160.04</v>
    <v>16848320000</v>
    <v>J. B. HUNT TRANSPORT SERVICES, INC.</v>
    <v>J. B. HUNT TRANSPORT SERVICES, INC.</v>
    <v>160.88999999999999</v>
    <v>33.5441</v>
    <v>159.38999999999999</v>
    <v>160.69</v>
    <v>160.6</v>
    <v>105705000</v>
    <v>JBHT</v>
    <v>J. B. HUNT TRANSPORT SERVICES, INC. (XNAS:JBHT)</v>
    <v>769238</v>
    <v>607836</v>
    <v>1961</v>
  </rv>
  <rv s="2">
    <v>648</v>
  </rv>
  <rv s="0">
    <v>https://www.bing.com/financeapi/forcetrigger?t=a1xonm&amp;q=XNAS%3aMKTX&amp;form=skydnc</v>
    <v>Learn more on Bing</v>
  </rv>
  <rv s="1">
    <v>en-US</v>
    <v>a1xonm</v>
    <v>268435456</v>
    <v>1</v>
    <v>Powered by Refinitiv</v>
    <v>0</v>
    <v>MARKETAXESS HOLDINGS INC. (XNAS:MKTX)</v>
    <v>2</v>
    <v>3</v>
    <v>Finance</v>
    <v>4</v>
    <v>606.45000000000005</v>
    <v>275.495</v>
    <v>0.44990000000000002</v>
    <v>11.12</v>
    <v>0</v>
    <v>2.1678000000000003E-2</v>
    <v>0</v>
    <v>USD</v>
    <v>MarketAxess Holdings Inc. operates an electronic trading platform that enables fixed-income market participants to trade corporate bonds and other types of fixed-income instruments using its trading technology. Institutional investor and broker-dealer firms are users of trading platform, accessing global liquidity in the United States corporate bonds, emerging markets and high-yield bonds, European bonds, the United States agency bonds, municipal bonds, credit default swaps and other fixed-income securities. Through Open Trading protocols, it executes trades in certain bonds between and among institutional investor and broker-dealer clients in a trading environment on a matched principal basis. It offers trading-related products and services, including market data to assist clients with trading decisions; connectivity solutions that facilitate straight-through processing; technology services to optimize trading environments, and execution services for exchange-traded fund managers.</v>
    <v>527</v>
    <v>Nasdaq Stock Market</v>
    <v>XNAS</v>
    <v>XNAS</v>
    <v>55 Hudson Yards Fl 15, NEW YORK, NY, 10001-2163 US</v>
    <v>540.4</v>
    <v>Investment Banking &amp; Investment Services</v>
    <v>Stock</v>
    <v>44264.929198471873</v>
    <v>650</v>
    <v>518.27</v>
    <v>19490740000</v>
    <v>MARKETAXESS HOLDINGS INC.</v>
    <v>MARKETAXESS HOLDINGS INC.</v>
    <v>518.34</v>
    <v>65.357799999999997</v>
    <v>512.97</v>
    <v>524.09</v>
    <v>524.09</v>
    <v>37995880</v>
    <v>MKTX</v>
    <v>MARKETAXESS HOLDINGS INC. (XNAS:MKTX)</v>
    <v>350469</v>
    <v>277538</v>
    <v>2000</v>
  </rv>
  <rv s="2">
    <v>651</v>
  </rv>
  <rv s="0">
    <v>http://pl.wikipedia.org/wiki/Agilent_Technologies</v>
    <v>Wikipedia</v>
  </rv>
  <rv s="3">
    <v>6</v>
    <v>653</v>
  </rv>
  <rv s="4">
    <v>9</v>
    <v>https://www.bing.com/th?id=AMMS_d07f24e2720dcf8b9258b764dd65800d&amp;qlt=95</v>
    <v>654</v>
    <v>0</v>
    <v>https://www.bing.com/images/search?form=xlimg&amp;q=agilent+technologies</v>
    <v>Image of AGILENT TECHNOLOGIES, INC.</v>
  </rv>
  <rv s="0">
    <v>https://www.bing.com/financeapi/forcetrigger?t=a1mnrw&amp;q=XNYS%3aA&amp;form=skydnc</v>
    <v>Learn more on Bing</v>
  </rv>
  <rv s="7">
    <v>en-US</v>
    <v>a1mnrw</v>
    <v>268435456</v>
    <v>1</v>
    <v>Powered by Refinitiv</v>
    <v>10</v>
    <v>AGILENT TECHNOLOGIES, INC. (XNYS:A)</v>
    <v>7</v>
    <v>11</v>
    <v>Finance</v>
    <v>4</v>
    <v>136.97999999999999</v>
    <v>61.13</v>
    <v>1.0202</v>
    <v>3.76</v>
    <v>9.5130000000000006E-3</v>
    <v>3.2391000000000003E-2</v>
    <v>1.1399999999999999</v>
    <v>USD</v>
    <v>Agilent Technologies, Inc. provides application focused solutions that include instruments, software, services and consumables for the entire laboratory workflow. The Company serves the life sciences, diagnostics and applied chemical markets. It has three business segments: life sciences and applied markets business, diagnostics and genomics business, and Agilent CrossLab business. Its life sciences and applied markets business segment offers instruments and software that enable customers to identify, quantify and analyze the physical and biological properties of substances and products, as well as enable customers in the clinical and life sciences research areas to interrogate samples at the molecular level. Its diagnostics and genomics business segment includes the reagent partnership, pathology, companion diagnostics, genomics and the nucleic acid solutions businesses. Its Agilent CrossLab business segment spans the entire lab with its consumables and services portfolio.</v>
    <v>16400</v>
    <v>New York Stock Exchange</v>
    <v>XNYS</v>
    <v>XNYS</v>
    <v>5301 Stevens Creek Blvd, SANTA CLARA, CA, 95051-7201 US</v>
    <v>121.39</v>
    <v>655</v>
    <v>Healthcare Equipment &amp; Supplies</v>
    <v>Stock</v>
    <v>44265.025198645315</v>
    <v>656</v>
    <v>117.54</v>
    <v>35369290000</v>
    <v>AGILENT TECHNOLOGIES, INC.</v>
    <v>AGILENT TECHNOLOGIES, INC.</v>
    <v>117.87</v>
    <v>44.558399999999999</v>
    <v>116.08</v>
    <v>119.84</v>
    <v>120.98</v>
    <v>304697500</v>
    <v>A</v>
    <v>AGILENT TECHNOLOGIES, INC. (XNYS:A)</v>
    <v>2291212</v>
    <v>1817713</v>
    <v>1999</v>
  </rv>
  <rv s="2">
    <v>657</v>
  </rv>
  <rv s="0">
    <v>http://creativecommons.org/publicdomain/zero/1.0/deed.en</v>
    <v>CC0</v>
  </rv>
  <rv s="0">
    <v>http://en.wikipedia.org/wiki/Jacobs_Engineering_Group</v>
    <v>Wikipedia</v>
  </rv>
  <rv s="3">
    <v>659</v>
    <v>660</v>
  </rv>
  <rv s="4">
    <v>9</v>
    <v>https://www.bing.com/th?id=AMMS_a5fd1331a3e5e9a77f642d3091a692a5&amp;qlt=95</v>
    <v>661</v>
    <v>0</v>
    <v>https://www.bing.com/images/search?form=xlimg&amp;q=jacobs+engineering+group</v>
    <v>Image of JACOBS ENGINEERING GROUP INC.</v>
  </rv>
  <rv s="0">
    <v>https://www.bing.com/financeapi/forcetrigger?t=a1w36h&amp;q=XNYS%3aJ&amp;form=skydnc</v>
    <v>Learn more on Bing</v>
  </rv>
  <rv s="7">
    <v>en-US</v>
    <v>a1w36h</v>
    <v>268435456</v>
    <v>1</v>
    <v>Powered by Refinitiv</v>
    <v>10</v>
    <v>JACOBS ENGINEERING GROUP INC. (XNYS:J)</v>
    <v>7</v>
    <v>11</v>
    <v>Finance</v>
    <v>4</v>
    <v>121.71</v>
    <v>59.29</v>
    <v>0.878</v>
    <v>3.4</v>
    <v>0</v>
    <v>2.8753000000000001E-2</v>
    <v>0</v>
    <v>USD</v>
    <v>Jacobs Engineering Group Inc. provides a broad range of technical, professional, and construction services. The Company’s services include engineering, design, and architectural services; construction and construction management services; operations and maintenance services; and process, scientific, and systems consulting services. Its segments include Aerospace, Technology and Nuclear (ATN) and Buildings, Infrastructure and Advanced Facilities (BIAF). The ATN segment provide a range of scientific, engineering, construction, nuclear and technical support services to the aerospace, defense, technical and automotive industries in several countries. BIAF segment provides services to broad sectors, including buildings; water; transportation, such as roads, rail, aviation and ports; environmental and advanced facilities for life sciences, semiconductors, data centers, consumer products and other manufacturing operations.</v>
    <v>55000</v>
    <v>New York Stock Exchange</v>
    <v>XNYS</v>
    <v>XNYS</v>
    <v>1999 Bryan St Ste 1200, DALLAS, TX, 75201-6823 US</v>
    <v>121.71</v>
    <v>662</v>
    <v>Construction &amp; Engineering</v>
    <v>Stock</v>
    <v>44265.000000022657</v>
    <v>663</v>
    <v>117.74</v>
    <v>15382690000</v>
    <v>JACOBS ENGINEERING GROUP INC.</v>
    <v>JACOBS ENGINEERING GROUP INC.</v>
    <v>118.72</v>
    <v>35.866199999999999</v>
    <v>118.25</v>
    <v>121.65</v>
    <v>121.65</v>
    <v>130086200</v>
    <v>J</v>
    <v>JACOBS ENGINEERING GROUP INC. (XNYS:J)</v>
    <v>839688</v>
    <v>666653</v>
    <v>1987</v>
  </rv>
  <rv s="2">
    <v>664</v>
  </rv>
  <rv s="0">
    <v>https://www.bing.com/financeapi/forcetrigger?t=a1np4c&amp;q=XNYS%3aARE&amp;form=skydnc</v>
    <v>Learn more on Bing</v>
  </rv>
  <rv s="1">
    <v>en-US</v>
    <v>a1np4c</v>
    <v>268435456</v>
    <v>1</v>
    <v>Powered by Refinitiv</v>
    <v>0</v>
    <v>ALEXANDRIA REAL ESTATE EQUITIES, INC. (XNYS:ARE)</v>
    <v>2</v>
    <v>3</v>
    <v>Finance</v>
    <v>4</v>
    <v>179.79</v>
    <v>109.22</v>
    <v>0.71760000000000002</v>
    <v>2.61</v>
    <v>0</v>
    <v>1.6277E-2</v>
    <v>0</v>
    <v>USD</v>
    <v>Alexandria Real Estate Equities, Inc. is a real estate investment (REIT). The Company is engaged in the business of providing space for lease to the life science and technology industries. It focuses on collaborative life science and technology campuses. It develops urban cluster campuses and ecosystems. As of December 31, 2016, the Company had 199 properties in North America. As of December 31, 2016, its asset base in North America consisted of 25.2 million square feet, including 19.9 million rentable square feet/foot (RSF) of operating properties, and development and redevelopment of under construction or pre-construction, as well as 5.3 million square feet of future ground-up development projects. Its properties are located in various areas, including Greater Boston, San Francisco, New York City, San Diego, Seattle, Maryland and Research Triangle Park. Its properties include Alexandria Technology Square, Alexandria Park at 128 and Alexandria Technology Center-Gateway.</v>
    <v>470</v>
    <v>New York Stock Exchange</v>
    <v>XNYS</v>
    <v>XNYS</v>
    <v>26 N Euclid Ave, PASADENA, CA, 91101 US</v>
    <v>164.005</v>
    <v>Residential &amp; Commercial REIT</v>
    <v>Stock</v>
    <v>44265.000000022657</v>
    <v>666</v>
    <v>161.31</v>
    <v>21918680000</v>
    <v>ALEXANDRIA REAL ESTATE EQUITIES, INC.</v>
    <v>ALEXANDRIA REAL ESTATE EQUITIES, INC.</v>
    <v>161.68</v>
    <v>27.363600000000002</v>
    <v>160.35</v>
    <v>162.96</v>
    <v>162.96</v>
    <v>136692700</v>
    <v>ARE</v>
    <v>ALEXANDRIA REAL ESTATE EQUITIES, INC. (XNYS:ARE)</v>
    <v>1265843</v>
    <v>1006228</v>
    <v>1994</v>
  </rv>
  <rv s="2">
    <v>667</v>
  </rv>
  <rv s="0">
    <v>http://en.wikipedia.org/wiki/Eli_Lilly_and_Company</v>
    <v>Wikipedia</v>
  </rv>
  <rv s="3">
    <v>6</v>
    <v>669</v>
  </rv>
  <rv s="4">
    <v>9</v>
    <v>https://www.bing.com/th?id=AMMS_97c8834bbbbcd60e79ef0a8dcfa08add&amp;qlt=95</v>
    <v>670</v>
    <v>0</v>
    <v>https://www.bing.com/images/search?form=xlimg&amp;q=eli+lilly+and+company</v>
    <v>Image of ELI LILLY AND COMPANY</v>
  </rv>
  <rv s="0">
    <v>https://www.bing.com/financeapi/forcetrigger?t=a1wyu2&amp;q=XNYS%3aLLY&amp;form=skydnc</v>
    <v>Learn more on Bing</v>
  </rv>
  <rv s="7">
    <v>en-US</v>
    <v>a1wyu2</v>
    <v>268435456</v>
    <v>1</v>
    <v>Powered by Refinitiv</v>
    <v>10</v>
    <v>ELI LILLY AND COMPANY (XNYS:LLY)</v>
    <v>7</v>
    <v>11</v>
    <v>Finance</v>
    <v>4</v>
    <v>218</v>
    <v>117.06</v>
    <v>0.29559999999999997</v>
    <v>-0.92</v>
    <v>5.0939999999999996E-3</v>
    <v>-4.444E-3</v>
    <v>1.05</v>
    <v>USD</v>
    <v>Eli Lilly and Company is a drug manufacturing company. The Company discover, develop, manufacture, and market products in a human pharmaceutical product segment. The Company’s products include Diabetes and other endocrinology products, including Baqsimi, Basaglar, Forteo, Humalog, Humatrope, Humulin, Jardiance, Trajenta and Trulicity. Its Immunology products include Olumiant and Taltz. Its Neuroscience products include Cymbalta, Emgality, Reyvow, Strattera and Zyprexa. Its Oncology products include Alimta, Cyramza, Erbitux and Verzenio. Other product includes Cialis, for the tratment of erectile dysfunction and benign prostatic hyperplasia. The Company manufacture and distribute its products through facilities in the United States, Puerto Rico, and 8 other countries. Its products are sold in approximately 120 countries.</v>
    <v>35000</v>
    <v>New York Stock Exchange</v>
    <v>XNYS</v>
    <v>XNYS</v>
    <v>Lilly Corporate Ctr, Drop Code 1094, Lilly Corporate Ctr, INDIANAPOLIS, IN, 46285-0001 US</v>
    <v>212.16</v>
    <v>671</v>
    <v>Pharmaceuticals</v>
    <v>Stock</v>
    <v>44265.041261423437</v>
    <v>672</v>
    <v>206.06</v>
    <v>198422900000</v>
    <v>ELI LILLY AND COMPANY</v>
    <v>ELI LILLY AND COMPANY</v>
    <v>208.34</v>
    <v>30.496200000000002</v>
    <v>207.03</v>
    <v>206.11</v>
    <v>207.16</v>
    <v>958425700</v>
    <v>LLY</v>
    <v>ELI LILLY AND COMPANY (XNYS:LLY)</v>
    <v>4227322</v>
    <v>3372889</v>
    <v>1901</v>
  </rv>
  <rv s="2">
    <v>673</v>
  </rv>
  <rv s="0">
    <v>http://fr.wikipedia.org/wiki/Parker-Hannifin</v>
    <v>Wikipedia</v>
  </rv>
  <rv s="3">
    <v>6</v>
    <v>675</v>
  </rv>
  <rv s="4">
    <v>9</v>
    <v>https://www.bing.com/th?id=AMMS_cbcd34675d5d3c577d1db140a6cb9504&amp;qlt=95</v>
    <v>676</v>
    <v>0</v>
    <v>https://www.bing.com/images/search?form=xlimg&amp;q=parker+hannifin</v>
    <v>Image of PARKER-HANNIFIN CORPORATION</v>
  </rv>
  <rv s="0">
    <v>https://www.bing.com/financeapi/forcetrigger?t=a1ztzr&amp;q=XNYS%3aPH&amp;form=skydnc</v>
    <v>Learn more on Bing</v>
  </rv>
  <rv s="7">
    <v>en-US</v>
    <v>a1ztzr</v>
    <v>268435456</v>
    <v>1</v>
    <v>Powered by Refinitiv</v>
    <v>10</v>
    <v>PARKER-HANNIFIN CORPORATION (XNYS:PH)</v>
    <v>7</v>
    <v>11</v>
    <v>Finance</v>
    <v>4</v>
    <v>302.89999999999998</v>
    <v>93</v>
    <v>1.8042</v>
    <v>-2.92</v>
    <v>7.0970000000000007E-4</v>
    <v>-9.7719999999999994E-3</v>
    <v>0.21</v>
    <v>USD</v>
    <v>Parker-Hannifin Corporation is a manufacturer of motion and control technologies and systems, providing precision engineered solutions for a range of mobile, industrial and aerospace markets. The Company operates through segments: Diversified Industrial and Aerospace Systems.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The Diversified Industrial Segment consists of Automation Group, Engineered Materials Group, Filtration Group, Fluid Connectors Group, Hydraulics Group and Instrumentation Group. The Aerospace Systems Segment produces hydraulic, fuel, pneumatic and electro-mechanical systems and components, which are utilized on domestic commercial, military and general aviation aircrafts.</v>
    <v>50520</v>
    <v>New York Stock Exchange</v>
    <v>XNYS</v>
    <v>XNYS</v>
    <v>6035 Parkland Blvd, CLEVELAND, OH, 44124-4186 US</v>
    <v>301.88</v>
    <v>677</v>
    <v>Machinery, Equipment &amp; Components</v>
    <v>Stock</v>
    <v>44265.016087510936</v>
    <v>678</v>
    <v>295.45999999999998</v>
    <v>38570740000</v>
    <v>PARKER-HANNIFIN CORPORATION</v>
    <v>PARKER-HANNIFIN CORPORATION</v>
    <v>299.95</v>
    <v>27.186499999999999</v>
    <v>298.81</v>
    <v>295.89</v>
    <v>296.10000000000002</v>
    <v>129081200</v>
    <v>PH</v>
    <v>PARKER-HANNIFIN CORPORATION (XNYS:PH)</v>
    <v>1339683</v>
    <v>1070871</v>
    <v>1938</v>
  </rv>
  <rv s="2">
    <v>679</v>
  </rv>
  <rv s="0">
    <v>https://www.bing.com/financeapi/forcetrigger?t=a1pidm&amp;q=XNYS%3aCF&amp;form=skydnc</v>
    <v>Learn more on Bing</v>
  </rv>
  <rv s="1">
    <v>en-US</v>
    <v>a1pidm</v>
    <v>268435456</v>
    <v>1</v>
    <v>Powered by Refinitiv</v>
    <v>0</v>
    <v>CF INDUSTRIES HOLDINGS, INC. (XNYS:CF)</v>
    <v>2</v>
    <v>3</v>
    <v>Finance</v>
    <v>4</v>
    <v>50.7</v>
    <v>19.73</v>
    <v>1.2836000000000001</v>
    <v>-1.45</v>
    <v>-1.039E-3</v>
    <v>-2.9245999999999998E-2</v>
    <v>-0.05</v>
    <v>USD</v>
    <v>CF Industries Holdings, Inc. manufactures and distributes nitrogen fertilizer, and other nitrogen products. The Company's nitrogen fertilizer products are ammonia, granular urea, urea ammonium nitrate solution (UAN) and ammonium nitrate (AN). Its other nitrogen products include diesel exhaust fluid (DEF), urea liquor, nitric acid and aqua ammonia, which are sold primarily to the Company's industrial customers, and compound fertilizer products (nitrogen, phosphorus and potassium or NPKs). The Company's segments include ammonia, granular urea, UAN, AN and other. The Company's ammonia segment produces anhydrous ammonia (ammonia), which is concentrated nitrogen fertilizer as it contains 82% nitrogen. The granular urea segment produces granular urea, which contains 46% nitrogen. The UAN segment produces urea ammonium nitrate solution. The Other segment includes DEF, urea liquor, nitric acid and NPKs. The Company's primary nitrogen fertilizer products are ammonia, granular urea, UAN and AN.</v>
    <v>3000</v>
    <v>New York Stock Exchange</v>
    <v>XNYS</v>
    <v>XNYS</v>
    <v>4 Parkway N Ste 400, DEERFIELD, IL, 60015-2542 US</v>
    <v>49.81</v>
    <v>Chemicals</v>
    <v>Stock</v>
    <v>44265.000000022657</v>
    <v>681</v>
    <v>48.11</v>
    <v>10618040000</v>
    <v>CF INDUSTRIES HOLDINGS, INC.</v>
    <v>CF INDUSTRIES HOLDINGS, INC.</v>
    <v>49.47</v>
    <v>33.653500000000001</v>
    <v>49.58</v>
    <v>48.13</v>
    <v>48.08</v>
    <v>214159700</v>
    <v>CF</v>
    <v>CF INDUSTRIES HOLDINGS, INC. (XNYS:CF)</v>
    <v>2763275</v>
    <v>2213549</v>
    <v>2005</v>
  </rv>
  <rv s="2">
    <v>682</v>
  </rv>
  <rv s="0">
    <v>http://en.wikipedia.org/wiki/Gartner</v>
    <v>Wikipedia</v>
  </rv>
  <rv s="3">
    <v>6</v>
    <v>684</v>
  </rv>
  <rv s="4">
    <v>9</v>
    <v>https://www.bing.com/th?id=AMMS_3c2bc2d36bda4493e958bc457eb3c2fe&amp;qlt=95</v>
    <v>685</v>
    <v>0</v>
    <v>https://www.bing.com/images/search?form=xlimg&amp;q=gartner</v>
    <v>Image of GARTNER, INC.</v>
  </rv>
  <rv s="0">
    <v>https://www.bing.com/financeapi/forcetrigger?t=a1vtoc&amp;q=XNYS%3aIT&amp;form=skydnc</v>
    <v>Learn more on Bing</v>
  </rv>
  <rv s="7">
    <v>en-US</v>
    <v>a1vtoc</v>
    <v>268435456</v>
    <v>1</v>
    <v>Powered by Refinitiv</v>
    <v>10</v>
    <v>GARTNER, INC. (XNYS:IT)</v>
    <v>7</v>
    <v>11</v>
    <v>Finance</v>
    <v>4</v>
    <v>191.66</v>
    <v>76.91</v>
    <v>1.6231</v>
    <v>-2.99</v>
    <v>0</v>
    <v>-1.6024E-2</v>
    <v>0</v>
    <v>USD</v>
    <v>Gartner, Inc. (Gartner) is a research and advisory company. The Company is an advisor and objective resource for more than 15,000 organizations in more than 100 countries. It creates and distributes its research content through published reports, interactive tools, facilitated peer networking, briefings, consulting and advisory services, and its conferences, including the Gartner Symposium/Xpo series. It operates through three segments: Research, Conferences and Consulting. Research segment provides objective insights and advice on the mission-critical priorities of businesses across functional areas of an enterprise through research and other reports. Conferences segment holds conferences for business and technology professionals and technology providers. Consulting segment provides custom consulting engagements. Its consultants provide fact-based consulting services to enable clients use and manage information technology (IT).</v>
    <v>15600</v>
    <v>New York Stock Exchange</v>
    <v>XNYS</v>
    <v>XNYS</v>
    <v>PO Box 10212, 56 Top Gallant Rd, STAMFORD, CT, 06904-2212 US</v>
    <v>188.99</v>
    <v>686</v>
    <v>Software &amp; IT Services</v>
    <v>Stock</v>
    <v>44265.000000022657</v>
    <v>687</v>
    <v>183.14</v>
    <v>16555440000</v>
    <v>GARTNER, INC.</v>
    <v>GARTNER, INC.</v>
    <v>187.51</v>
    <v>62.957599999999999</v>
    <v>186.6</v>
    <v>183.61</v>
    <v>183.61</v>
    <v>88721550</v>
    <v>IT</v>
    <v>GARTNER, INC. (XNYS:IT)</v>
    <v>700734</v>
    <v>561836</v>
    <v>1990</v>
  </rv>
  <rv s="2">
    <v>688</v>
  </rv>
  <rv s="0">
    <v>http://zh.wikipedia.org/wiki/伊利諾伊州工具廠股份</v>
    <v>Wikipedia</v>
  </rv>
  <rv s="3">
    <v>6</v>
    <v>690</v>
  </rv>
  <rv s="4">
    <v>9</v>
    <v>https://www.bing.com/th?id=AMMS_788ce27d4d60cb1740c60377535e95e9&amp;qlt=95</v>
    <v>691</v>
    <v>0</v>
    <v>https://www.bing.com/images/search?form=xlimg&amp;q=illinois+tool+works</v>
    <v>Image of ILLINOIS TOOL WORKS INC.</v>
  </rv>
  <rv s="0">
    <v>https://www.bing.com/financeapi/forcetrigger?t=a1vv8m&amp;q=XNYS%3aITW&amp;form=skydnc</v>
    <v>Learn more on Bing</v>
  </rv>
  <rv s="7">
    <v>en-US</v>
    <v>a1vv8m</v>
    <v>268435456</v>
    <v>1</v>
    <v>Powered by Refinitiv</v>
    <v>10</v>
    <v>ILLINOIS TOOL WORKS INC. (XNYS:ITW)</v>
    <v>7</v>
    <v>11</v>
    <v>Finance</v>
    <v>4</v>
    <v>224.69</v>
    <v>115.94</v>
    <v>1.0969</v>
    <v>-2.5499999999999998</v>
    <v>0</v>
    <v>-1.1949000000000001E-2</v>
    <v>0</v>
    <v>USD</v>
    <v>Illinois Tool Works Inc. is a manufacturer of industrial products and equipment. The Company operates through seven segments. The Automotive OEM segment produces components and fasteners for automotive-related applications. The Food Equipment segment offers commercial food equipment. The Test &amp; Measurement and Electronics segment produces test and measurement, and electronic manufacturing and maintenance, repair and operations (MRO) solutions. The Welding segment produces welding equipment, consumables and accessories for industrial and commercial applications. The Polymers &amp; Fluids segment produces adhesives, sealants, lubrication and cutting fluids, and fluids and polymers for auto aftermarket maintenance and appearance. The Construction Products segment supplies engineered fastening systems and solutions. The Specialty Products segment produces beverage packaging equipment and consumables, product coding and marking equipment and consumables, and appliance components and fasteners.</v>
    <v>43000</v>
    <v>New York Stock Exchange</v>
    <v>XNYS</v>
    <v>XNYS</v>
    <v>155 Harlem Ave, GLENVIEW, IL, 60025-4075 US</v>
    <v>214.01</v>
    <v>692</v>
    <v>Consumer Goods Conglomerates</v>
    <v>Stock</v>
    <v>44265.000000046093</v>
    <v>693</v>
    <v>210.73</v>
    <v>67575730000</v>
    <v>ILLINOIS TOOL WORKS INC.</v>
    <v>ILLINOIS TOOL WORKS INC.</v>
    <v>213.58</v>
    <v>32.220199999999998</v>
    <v>213.4</v>
    <v>210.85</v>
    <v>210.85</v>
    <v>316662300</v>
    <v>ITW</v>
    <v>ILLINOIS TOOL WORKS INC. (XNYS:ITW)</v>
    <v>1341424</v>
    <v>1076201</v>
    <v>1961</v>
  </rv>
  <rv s="2">
    <v>694</v>
  </rv>
  <rv s="0">
    <v>http://en.wikipedia.org/wiki/Hewlett_Packard_Enterprise</v>
    <v>Wikipedia</v>
  </rv>
  <rv s="3">
    <v>6</v>
    <v>696</v>
  </rv>
  <rv s="4">
    <v>9</v>
    <v>https://www.bing.com/th?id=AMMS_4e383d1cd3ad3b33cf3feaf923a507cd&amp;qlt=95</v>
    <v>697</v>
    <v>0</v>
    <v>https://www.bing.com/images/search?form=xlimg&amp;q=hewlett+packard+enterprise</v>
    <v>Image of HEWLETT PACKARD ENTERPRISE COMPANY</v>
  </rv>
  <rv s="0">
    <v>https://www.bing.com/financeapi/forcetrigger?t=a1utqh&amp;q=XNYS%3aHPE&amp;form=skydnc</v>
    <v>Learn more on Bing</v>
  </rv>
  <rv s="7">
    <v>en-US</v>
    <v>a1utqh</v>
    <v>268435456</v>
    <v>1</v>
    <v>Powered by Refinitiv</v>
    <v>10</v>
    <v>HEWLETT PACKARD ENTERPRISE COMPANY (XNYS:HPE)</v>
    <v>7</v>
    <v>11</v>
    <v>Finance</v>
    <v>4</v>
    <v>15.19</v>
    <v>7.43</v>
    <v>1.2667999999999999</v>
    <v>0.17</v>
    <v>0</v>
    <v>1.1572000000000001E-2</v>
    <v>0</v>
    <v>USD</v>
    <v>Hewlett Packard Enterprise Company (HPE) is an edge-to-cloud platform-as-a-service company. The Company’s segments include Compute, High Performance Compute &amp; Mission-Critical Systems (HPC &amp; MCS), Storage, Advisory and Professional Services (A &amp; PS), Intelligent Edge, Financial Services (FS), and Corporate Investments. The Compute portfolio offers both general-purpose servers for multi-workload computing and workload-optimized servers. HPC &amp; MCS portfolio offers workload-optimized servers designed to support specific use cases. FS provides investment solutions, such as leasing, financing, information technology (IT) consumption, and utility programs and asset management services, for customers that facilitate technology deployment models and the acquisition of complete IT solutions, including hardware, software and services from HPE and others. Corporate Investments include Hewlett Packard Labs, which is responsible for research and development.</v>
    <v>59400</v>
    <v>New York Stock Exchange</v>
    <v>XNYS</v>
    <v>XNYS</v>
    <v>11445 COMPAQ CENTER DRIVE WEST, HOUSTON, TX, 77070 US</v>
    <v>15.19</v>
    <v>698</v>
    <v>Computers, Phones &amp; Household Electronics</v>
    <v>Stock</v>
    <v>44265.036328541406</v>
    <v>699</v>
    <v>14.52</v>
    <v>19269960000</v>
    <v>HEWLETT PACKARD ENTERPRISE COMPANY</v>
    <v>HEWLETT PACKARD ENTERPRISE COMPANY</v>
    <v>14.64</v>
    <v>0</v>
    <v>14.69</v>
    <v>14.86</v>
    <v>14.86</v>
    <v>1301146000</v>
    <v>HPE</v>
    <v>HEWLETT PACKARD ENTERPRISE COMPANY (XNYS:HPE)</v>
    <v>14777916</v>
    <v>11861507</v>
    <v>2015</v>
  </rv>
  <rv s="2">
    <v>700</v>
  </rv>
  <rv s="0">
    <v>http://en.wikipedia.org/wiki/W._W._Grainger</v>
    <v>Wikipedia</v>
  </rv>
  <rv s="3">
    <v>6</v>
    <v>702</v>
  </rv>
  <rv s="4">
    <v>9</v>
    <v>https://www.bing.com/th?id=AMMS_7731efe62375ca778641311229f9861b&amp;qlt=95</v>
    <v>703</v>
    <v>0</v>
    <v>https://www.bing.com/images/search?form=xlimg&amp;q=w.+w.+grainger</v>
    <v>Image of W. W. GRAINGER, INC.</v>
  </rv>
  <rv s="0">
    <v>https://www.bing.com/financeapi/forcetrigger?t=a1udz2&amp;q=XNYS%3aGWW&amp;form=skydnc</v>
    <v>Learn more on Bing</v>
  </rv>
  <rv s="7">
    <v>en-US</v>
    <v>a1udz2</v>
    <v>268435456</v>
    <v>1</v>
    <v>Powered by Refinitiv</v>
    <v>10</v>
    <v>W. W. GRAINGER, INC. (XNYS:GWW)</v>
    <v>7</v>
    <v>11</v>
    <v>Finance</v>
    <v>4</v>
    <v>427.9</v>
    <v>200.61</v>
    <v>1.1932</v>
    <v>-10.029999999999999</v>
    <v>0</v>
    <v>-2.5171000000000002E-2</v>
    <v>0</v>
    <v>USD</v>
    <v>W.W. Grainger, Inc. (Grainger) is a distributor of maintenance, repair and operating (MRO) supplies and other related products and services. The Company offers its products and services to businesses and institutions in the United States and Canada, with presence also in Europe, Asia and Latin America. The Company operates through two segments, which include the United States and Canada. The Company's business support functions provide coordination and guidance in the areas of accounting and finance, business development, communications and investor relations, compensation and benefits, information systems, health and safety, global supply chain functions, human resources, risk management, internal audit, legal, real estate, security, tax and treasury. The Company's other businesses also include Zoro Tools, Inc. (Zoro), the single channel online business in the United States, MonotaRO Co. (MonotaRO) in Japan, and operations in Europe, Asia and Latin America.</v>
    <v>21800</v>
    <v>New York Stock Exchange</v>
    <v>XNYS</v>
    <v>XNYS</v>
    <v>100 Grainger Pkwy, LAKE FOREST, IL, 60045-5202 US</v>
    <v>402.27499999999998</v>
    <v>704</v>
    <v>Machinery, Equipment &amp; Components</v>
    <v>Stock</v>
    <v>44265.000000046093</v>
    <v>705</v>
    <v>387.86</v>
    <v>20870680000</v>
    <v>W. W. GRAINGER, INC.</v>
    <v>W. W. GRAINGER, INC.</v>
    <v>401.25</v>
    <v>30.800899999999999</v>
    <v>398.48</v>
    <v>388.45</v>
    <v>388.45</v>
    <v>52375720</v>
    <v>GWW</v>
    <v>W. W. GRAINGER, INC. (XNYS:GWW)</v>
    <v>404422</v>
    <v>325270</v>
    <v>1928</v>
  </rv>
  <rv s="2">
    <v>706</v>
  </rv>
  <rv s="0">
    <v>http://en.wikipedia.org/wiki/Micron_Technology</v>
    <v>Wikipedia</v>
  </rv>
  <rv s="3">
    <v>6</v>
    <v>708</v>
  </rv>
  <rv s="4">
    <v>9</v>
    <v>https://www.bing.com/th?id=AMMS_859e01ab6a50ed86a738e78dc1d269e1&amp;qlt=95</v>
    <v>709</v>
    <v>0</v>
    <v>https://www.bing.com/images/search?form=xlimg&amp;q=micron+technology</v>
    <v>Image of MICRON TECHNOLOGY, INC.</v>
  </rv>
  <rv s="0">
    <v>https://www.bing.com/financeapi/forcetrigger?t=a1y4oc&amp;q=XNAS%3aMU&amp;form=skydnc</v>
    <v>Learn more on Bing</v>
  </rv>
  <rv s="7">
    <v>en-US</v>
    <v>a1y4oc</v>
    <v>268435456</v>
    <v>1</v>
    <v>Powered by Refinitiv</v>
    <v>10</v>
    <v>MICRON TECHNOLOGY, INC. (XNAS:MU)</v>
    <v>7</v>
    <v>11</v>
    <v>Finance</v>
    <v>4</v>
    <v>95.75</v>
    <v>31.13</v>
    <v>1.3363</v>
    <v>4.25</v>
    <v>1.1200000000000001E-3</v>
    <v>4.9970999999999995E-2</v>
    <v>0.1</v>
    <v>USD</v>
    <v>Micron Technology, Inc. is engaged in semiconductor systems. The Company's portfolio of memory technologies, including dynamic random-access memory (DRAM), negative-AND (NAND) Flash and NOR Flash are the basis for solid-state drives, modules, multi-chip packages and other system solutions. Its business segments include Compute and Networking Business Unit (CNBU), which includes memory products sold into compute, networking, graphics and cloud server markets; Mobile Business Unit (MBU), which includes memory products sold into smartphone, tablet and other mobile-device markets; Storage Business Unit (SBU), which includes memory products sold into enterprise, client, cloud and removable storage markets, and SBU also includes products sold to Intel through its Intel/Micron Flash Technology (IMFT) joint venture, and Embedded Business Unit (EBU), which includes memory products sold into automotive, industrial, connected home and consumer electronics markets.</v>
    <v>40000</v>
    <v>Nasdaq Stock Market</v>
    <v>XNAS</v>
    <v>XNAS</v>
    <v>8000 S Federal Way, Po Box 6, BOISE, ID, 83716-9632 US</v>
    <v>90.18</v>
    <v>710</v>
    <v>Semiconductors &amp; Semiconductor Equipment</v>
    <v>Stock</v>
    <v>44265.04152341406</v>
    <v>711</v>
    <v>86.3</v>
    <v>95143010000</v>
    <v>MICRON TECHNOLOGY, INC.</v>
    <v>MICRON TECHNOLOGY, INC.</v>
    <v>88</v>
    <v>35.777799999999999</v>
    <v>85.05</v>
    <v>89.3</v>
    <v>89.4</v>
    <v>1118672000</v>
    <v>MU</v>
    <v>MICRON TECHNOLOGY, INC. (XNAS:MU)</v>
    <v>22301358</v>
    <v>17967773</v>
    <v>1984</v>
  </rv>
  <rv s="2">
    <v>712</v>
  </rv>
  <rv s="0">
    <v>http://fr.wikipedia.org/wiki/Prologis</v>
    <v>Wikipedia</v>
  </rv>
  <rv s="3">
    <v>6</v>
    <v>714</v>
  </rv>
  <rv s="4">
    <v>9</v>
    <v>https://www.bing.com/th?id=AMMS_6d6776159e7586b27131c571fc55c1de&amp;qlt=95</v>
    <v>715</v>
    <v>0</v>
    <v>https://www.bing.com/images/search?form=xlimg&amp;q=prologis</v>
    <v>Image of PROLOGIS, INC.</v>
  </rv>
  <rv s="0">
    <v>https://www.bing.com/financeapi/forcetrigger?t=a1zy3m&amp;q=XNYS%3aPLD&amp;form=skydnc</v>
    <v>Learn more on Bing</v>
  </rv>
  <rv s="7">
    <v>en-US</v>
    <v>a1zy3m</v>
    <v>268435456</v>
    <v>1</v>
    <v>Powered by Refinitiv</v>
    <v>10</v>
    <v>PROLOGIS, INC. (XNYS:PLD)</v>
    <v>7</v>
    <v>11</v>
    <v>Finance</v>
    <v>4</v>
    <v>112.37</v>
    <v>59.82</v>
    <v>0.72470000000000001</v>
    <v>2.37</v>
    <v>6.3060000000000008E-3</v>
    <v>2.4700000000000003E-2</v>
    <v>0.62</v>
    <v>USD</v>
    <v>Prologis, Inc. is a real estate investment trust (REIT) company. The Company is engaged in the logistics real estate business. The Company's segments include Real Estate Operations and Strategic Capital. The Real Estate Operations segment consists of rental operations and development. The Company's Strategic Capital segment includes asset management services, as well as services performed for unconsolidated co-investment ventures. Its strategic capital segment gives the Company access to third-party capital, both private and public. The Company owns or has investments in, on an owned basis or through co-investment ventures, properties and development projects across approximately 976 million square feet (74 million square meters) in 19 countries.</v>
    <v>1945</v>
    <v>New York Stock Exchange</v>
    <v>XNYS</v>
    <v>XNYS</v>
    <v>PIER 1 BAY 1, SAN FRANCISCO, CA, 94111 US</v>
    <v>99.71</v>
    <v>716</v>
    <v>Residential &amp; Commercial REIT</v>
    <v>Stock</v>
    <v>44265.000000046093</v>
    <v>717</v>
    <v>97.22</v>
    <v>70955020000</v>
    <v>PROLOGIS, INC.</v>
    <v>PROLOGIS, INC.</v>
    <v>97.22</v>
    <v>47.559100000000001</v>
    <v>95.95</v>
    <v>98.32</v>
    <v>98.94</v>
    <v>739500000</v>
    <v>PLD</v>
    <v>PROLOGIS, INC. (XNYS:PLD)</v>
    <v>3361924</v>
    <v>2709053</v>
    <v>1997</v>
  </rv>
  <rv s="2">
    <v>718</v>
  </rv>
  <rv s="0">
    <v>https://www.bing.com/financeapi/forcetrigger?t=az6g8m&amp;q=XNAS%3aBKNG&amp;form=skydnc</v>
    <v>Learn more on Bing</v>
  </rv>
  <rv s="1">
    <v>en-US</v>
    <v>az6g8m</v>
    <v>268435456</v>
    <v>1</v>
    <v>Powered by Refinitiv</v>
    <v>0</v>
    <v>BOOKING HOLDINGS INC. (XNAS:BKNG)</v>
    <v>2</v>
    <v>3</v>
    <v>Finance</v>
    <v>4</v>
    <v>2450.2600000000002</v>
    <v>1107.2850000000001</v>
    <v>1.2796000000000001</v>
    <v>-1.95</v>
    <v>-4.2209999999999999E-3</v>
    <v>-8.2320000000000006E-4</v>
    <v>-9.99</v>
    <v>USD</v>
    <v>Booking Holdings Inc., formerly The Priceline Group Inc., is a provider of travel and restaurant online reservation and related services. The Company, through its online travel companies (OTCs), connects consumers wishing to make travel reservations with providers of travel services across the world. It offers consumers an array of accommodation reservations (including hotels, bed and breakfasts, hostels, apartments, vacation rentals and other properties) through its Booking.com, priceline.com and agoda.com brands. Its other brands include KAYAK, Rentalcars.com and OpenTable, Inc. (OpenTable). As of December 31, 2016, Booking.com offered accommodation reservation services for over 1,115,000 properties in over 220 countries and territories on its various Websites and in over 40 languages, which included over 568,000 vacation rental properties.</v>
    <v>20300</v>
    <v>Nasdaq Stock Market</v>
    <v>XNAS</v>
    <v>XNAS</v>
    <v>800 CONNECTICUT AVE, NORWALK, CT, 06854-1631 US</v>
    <v>2441.75</v>
    <v>Hotels &amp; Entertainment Services</v>
    <v>Stock</v>
    <v>44265.037596608592</v>
    <v>720</v>
    <v>2344.0100000000002</v>
    <v>97027840000</v>
    <v>BOOKING HOLDINGS INC.</v>
    <v>BOOKING HOLDINGS INC.</v>
    <v>2380.14</v>
    <v>1912.0319999999999</v>
    <v>2368.7399999999998</v>
    <v>2366.79</v>
    <v>2356.8000000000002</v>
    <v>40961800</v>
    <v>BKNG</v>
    <v>BOOKING HOLDINGS INC. (XNAS:BKNG)</v>
    <v>481875</v>
    <v>388887</v>
    <v>1998</v>
  </rv>
  <rv s="2">
    <v>721</v>
  </rv>
  <rv s="0">
    <v>https://www.bing.com/financeapi/forcetrigger?t=a1xth7&amp;q=XNAS%3aMNST&amp;form=skydnc</v>
    <v>Learn more on Bing</v>
  </rv>
  <rv s="1">
    <v>en-US</v>
    <v>a1xth7</v>
    <v>268435456</v>
    <v>1</v>
    <v>Powered by Refinitiv</v>
    <v>0</v>
    <v>MONSTER BEVERAGE CORPORATION (XNAS:MNST)</v>
    <v>2</v>
    <v>3</v>
    <v>Finance</v>
    <v>4</v>
    <v>95.105000000000004</v>
    <v>50.06</v>
    <v>1.0960000000000001</v>
    <v>3.3</v>
    <v>-6.7840000000000001E-4</v>
    <v>3.8759999999999996E-2</v>
    <v>-0.06</v>
    <v>USD</v>
    <v>Monster Beverage Corporation develops, markets, sells and distributes energy drink beverages, sodas and/or concentrates for energy drink beverages, primarily under various brand names, including Monster Energy, Monster Rehab, Monster Energy Extra Strength Nitrous Technology, Java Monster, Muscle Monster, Mega Monster Energy, Punch Monster, Juice Monster, Ubermonster, BU, Mutant Super Soda, Nalu, NOS, Burn, Mother, Ultra, Play and Power Play, Gladiator, Relentless, Samurai, BPM and Full Throttle. The Company has three segments: Monster Energy Drinks segment, which consists of its Monster Energy drinks, as well as Mutant Super Soda drinks; Strategic Brands segment, which includes various energy drink brands owned through The Coca-Cola Company (TCCC), and Other segment (Other), which includes the American Fruits &amp; Flavors (AFF) third-party products. The Strategic Brands segment sells concentrates and/or beverage bases to authorized bottling and canning operations.</v>
    <v>3529</v>
    <v>Nasdaq Stock Market</v>
    <v>XNAS</v>
    <v>XNAS</v>
    <v>1 Monster Way, CORONA, CA, 92879-7101 US</v>
    <v>89.11</v>
    <v>Beverages</v>
    <v>Stock</v>
    <v>44265.035106689065</v>
    <v>723</v>
    <v>85.96</v>
    <v>44965590000</v>
    <v>MONSTER BEVERAGE CORPORATION</v>
    <v>MONSTER BEVERAGE CORPORATION</v>
    <v>86.71</v>
    <v>8.2249999999999996</v>
    <v>85.14</v>
    <v>88.44</v>
    <v>88.38</v>
    <v>528137000</v>
    <v>MNST</v>
    <v>MONSTER BEVERAGE CORPORATION (XNAS:MNST)</v>
    <v>2493052</v>
    <v>2013821</v>
    <v>2014</v>
  </rv>
  <rv s="2">
    <v>724</v>
  </rv>
  <rv s="0">
    <v>https://www.bing.com/financeapi/forcetrigger?t=a1pj4c&amp;q=XNYS%3aCFG&amp;form=skydnc</v>
    <v>Learn more on Bing</v>
  </rv>
  <rv s="1">
    <v>en-US</v>
    <v>a1pj4c</v>
    <v>268435456</v>
    <v>1</v>
    <v>Powered by Refinitiv</v>
    <v>0</v>
    <v>CITIZENS FINANCIAL GROUP, INC. (XNYS:CFG)</v>
    <v>2</v>
    <v>3</v>
    <v>Finance</v>
    <v>4</v>
    <v>46.97</v>
    <v>14.12</v>
    <v>1.7969999999999999</v>
    <v>-1.81</v>
    <v>-1.8160000000000001E-3</v>
    <v>-3.9459000000000001E-2</v>
    <v>-0.08</v>
    <v>USD</v>
    <v>Citizens Financial Group, Inc. is a retail bank holding company. The Company operates through two segments: Consumer Banking and Commercial Banking. Its Consumer Banking serves retail customers and small businesses. Consumer Banking products and services include deposit products, mortgage and home equity lending, auto financing, student loans, personal unsecured lines and loans, credit cards, business loans, wealth management and investment services. The Company's Commercial Banking segment offers a range of financial products and solutions, including lending and leasing, deposit and treasury management services, foreign exchange and interest rate risk management solutions, as well as corporate finance, merger and acquisition, and debt and equity capital markets capabilities. The Company delivers a range of retail and commercial banking products and services to individuals, institutions and companies. The Company operates approximately 1,100 branches.</v>
    <v>17407</v>
    <v>New York Stock Exchange</v>
    <v>XNYS</v>
    <v>XNYS</v>
    <v>1 Citizens Plz Fl 3, PROVIDENCE, RI, 02903-1344 US</v>
    <v>45.06</v>
    <v>Banking Services</v>
    <v>Stock</v>
    <v>44265.014040682814</v>
    <v>726</v>
    <v>43.71</v>
    <v>19499630000</v>
    <v>CITIZENS FINANCIAL GROUP, INC.</v>
    <v>CITIZENS FINANCIAL GROUP, INC.</v>
    <v>44.73</v>
    <v>20.646699999999999</v>
    <v>45.87</v>
    <v>44.06</v>
    <v>43.98</v>
    <v>425106400</v>
    <v>CFG</v>
    <v>CITIZENS FINANCIAL GROUP, INC. (XNYS:CFG)</v>
    <v>6564629</v>
    <v>5306701</v>
    <v>1984</v>
  </rv>
  <rv s="2">
    <v>727</v>
  </rv>
  <rv s="0">
    <v>http://en.wikipedia.org/wiki/Intuit</v>
    <v>Wikipedia</v>
  </rv>
  <rv s="3">
    <v>6</v>
    <v>729</v>
  </rv>
  <rv s="4">
    <v>9</v>
    <v>https://www.bing.com/th?id=AMMS_d102cceb6e5fcf8cde580f9b0f3c5d30&amp;qlt=95</v>
    <v>730</v>
    <v>0</v>
    <v>https://www.bing.com/images/search?form=xlimg&amp;q=intuit</v>
    <v>Image of INTUIT INC.</v>
  </rv>
  <rv s="0">
    <v>https://www.bing.com/financeapi/forcetrigger?t=a1vmtc&amp;q=XNAS%3aINTU&amp;form=skydnc</v>
    <v>Learn more on Bing</v>
  </rv>
  <rv s="7">
    <v>en-US</v>
    <v>a1vmtc</v>
    <v>268435456</v>
    <v>1</v>
    <v>Powered by Refinitiv</v>
    <v>10</v>
    <v>INTUIT INC. (XNAS:INTU)</v>
    <v>7</v>
    <v>11</v>
    <v>Finance</v>
    <v>4</v>
    <v>423.74</v>
    <v>187.67500000000001</v>
    <v>1.0233000000000001</v>
    <v>14.16</v>
    <v>-4.4200000000000001E-4</v>
    <v>3.8227000000000004E-2</v>
    <v>-0.17</v>
    <v>USD</v>
    <v>Intuit Inc. is a provider of business and financial management solutions for small businesses, consumers and accounting professionals. The Company operates through three segments: Small Business, Consumer Tax and ProConnect. The Small Business segment serves and advises small businesses and the accounting professionals, and includes QuickBooks financial and business management online services and desktop software, payroll solutions, and payment processing solutions. The Small Business segment also includes third-party applications that integrate with the Company's offerings. The Consumer Tax segment targets consumers and includes TurboTax products and services, which enable individuals to prepare and file their own federal and state personal income tax returns. The ProConnect segment targets professional accountants in the United States and Canada. Its ProConnect professional tax offerings include Lacerte, ProSeries, ProFile and ProConnect Tax Online.</v>
    <v>10600</v>
    <v>Nasdaq Stock Market</v>
    <v>XNAS</v>
    <v>XNAS</v>
    <v>2700 Coast Ave, MOUNTAIN VIEW, CA, 94043-1140 US</v>
    <v>388.69</v>
    <v>731</v>
    <v>Software &amp; IT Services</v>
    <v>Stock</v>
    <v>44265.038914501565</v>
    <v>732</v>
    <v>379.78</v>
    <v>101435800000</v>
    <v>INTUIT INC.</v>
    <v>INTUIT INC.</v>
    <v>380.88</v>
    <v>56.021500000000003</v>
    <v>370.42</v>
    <v>384.58</v>
    <v>384.41</v>
    <v>273839900</v>
    <v>INTU</v>
    <v>INTUIT INC. (XNAS:INTU)</v>
    <v>1770707</v>
    <v>1431403</v>
    <v>1993</v>
  </rv>
  <rv s="2">
    <v>733</v>
  </rv>
  <rv s="0">
    <v>http://en.wikipedia.org/wiki/PPG_Industries</v>
    <v>Wikipedia</v>
  </rv>
  <rv s="3">
    <v>6</v>
    <v>735</v>
  </rv>
  <rv s="4">
    <v>9</v>
    <v>https://www.bing.com/th?id=AMMS_1549c61c82333da41244bd6918212e94&amp;qlt=95</v>
    <v>736</v>
    <v>0</v>
    <v>https://www.bing.com/images/search?form=xlimg&amp;q=ppg+industries</v>
    <v>Image of PPG INDUSTRIES, INC.</v>
  </rv>
  <rv s="0">
    <v>https://www.bing.com/financeapi/forcetrigger?t=a214h7&amp;q=XNYS%3aPPG&amp;form=skydnc</v>
    <v>Learn more on Bing</v>
  </rv>
  <rv s="7">
    <v>en-US</v>
    <v>a214h7</v>
    <v>268435456</v>
    <v>1</v>
    <v>Powered by Refinitiv</v>
    <v>10</v>
    <v>PPG INDUSTRIES, INC. (XNYS:PPG)</v>
    <v>7</v>
    <v>11</v>
    <v>Finance</v>
    <v>4</v>
    <v>153.81</v>
    <v>69.77</v>
    <v>1.0810999999999999</v>
    <v>-0.03</v>
    <v>0</v>
    <v>-2.053E-4</v>
    <v>0</v>
    <v>USD</v>
    <v>PPG Industries, Inc. manufactures and distributes a range of coatings and specialty materials. The Company has two segments: Performance Coatings and Industrial Coatings. The Performance Coatings segment includes the refinish, aerospace, protective and marine, architectural businesses. The Industrial Coatings segment includes the automotive original equipment manufacturer (OEM), industrial coatings, packaging coatings, coatings services and specialty coatings and materials businesses. The Company's brands include PPG, GLIDDEN, COMEX, OLYMPIC, DULUX, SIKKENS, PPG PITTSBURGH PAINTS, MULCO, FLOOD, LIQUID NAILS, SICO, RENNER, TAUBMANS, WHITE KNIGHT, BRISTOL, HOMAX, DEKORAL, TRILAK, GORI, and BONDEX, among others. It also provides pavement markings and traffic safety solutions with products, including traffic paint, hot-applied and preformed thermoplastics, raised pavement markers and intelligent transportation systems.</v>
    <v>46900</v>
    <v>New York Stock Exchange</v>
    <v>XNYS</v>
    <v>XNYS</v>
    <v>1 Ppg Pl, PITTSBURGH, PA, 15272-0001 US</v>
    <v>148.07</v>
    <v>737</v>
    <v>Chemicals</v>
    <v>Stock</v>
    <v>44265.000000010936</v>
    <v>738</v>
    <v>145.74</v>
    <v>34617860000</v>
    <v>PPG INDUSTRIES, INC.</v>
    <v>PPG INDUSTRIES, INC.</v>
    <v>146.97</v>
    <v>32.9251</v>
    <v>146.1</v>
    <v>146.07</v>
    <v>146.07</v>
    <v>236946400</v>
    <v>PPG</v>
    <v>PPG INDUSTRIES, INC. (XNYS:PPG)</v>
    <v>1733125</v>
    <v>1401679</v>
    <v>1883</v>
  </rv>
  <rv s="2">
    <v>739</v>
  </rv>
  <rv s="0">
    <v>http://en.wikipedia.org/wiki/JPMorgan_Chase</v>
    <v>Wikipedia</v>
  </rv>
  <rv s="3">
    <v>6</v>
    <v>741</v>
  </rv>
  <rv s="4">
    <v>9</v>
    <v>https://www.bing.com/th?id=AMMS_06392bb84e5fdc62d2356a2306f4ae1e&amp;qlt=95</v>
    <v>742</v>
    <v>0</v>
    <v>https://www.bing.com/images/search?form=xlimg&amp;q=jpmorgan+chase</v>
    <v>Image of JPMORGAN CHASE &amp; CO.</v>
  </rv>
  <rv s="0">
    <v>https://www.bing.com/financeapi/forcetrigger?t=a1waa2&amp;q=XNYS%3aJPM&amp;form=skydnc</v>
    <v>Learn more on Bing</v>
  </rv>
  <rv s="7">
    <v>en-US</v>
    <v>a1waa2</v>
    <v>268435456</v>
    <v>1</v>
    <v>Powered by Refinitiv</v>
    <v>10</v>
    <v>JPMORGAN CHASE &amp; CO. (XNYS:JPM)</v>
    <v>7</v>
    <v>11</v>
    <v>Finance</v>
    <v>4</v>
    <v>155.46</v>
    <v>76.91</v>
    <v>1.2144999999999999</v>
    <v>-1.08</v>
    <v>-5.2689999999999996E-4</v>
    <v>-7.0630000000000007E-3</v>
    <v>-0.08</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255351</v>
    <v>New York Stock Exchange</v>
    <v>XNYS</v>
    <v>XNYS</v>
    <v>383 Madison Ave, NEW YORK, NY, 10017-3217 US</v>
    <v>154.25</v>
    <v>743</v>
    <v>Banking Services</v>
    <v>Stock</v>
    <v>44265.041174039063</v>
    <v>744</v>
    <v>149.82</v>
    <v>466605800000</v>
    <v>JPMORGAN CHASE &amp; CO.</v>
    <v>JPMORGAN CHASE &amp; CO.</v>
    <v>151.5</v>
    <v>17.2194</v>
    <v>152.91</v>
    <v>151.83000000000001</v>
    <v>151.75</v>
    <v>3051506000</v>
    <v>JPM</v>
    <v>JPMORGAN CHASE &amp; CO. (XNYS:JPM)</v>
    <v>16238763</v>
    <v>13134213</v>
    <v>1968</v>
  </rv>
  <rv s="2">
    <v>745</v>
  </rv>
  <rv s="0">
    <v>https://www.bing.com/financeapi/forcetrigger?t=a21tm7&amp;q=XNYS%3aRE&amp;form=skydnc</v>
    <v>Learn more on Bing</v>
  </rv>
  <rv s="1">
    <v>en-US</v>
    <v>a21tm7</v>
    <v>268435456</v>
    <v>1</v>
    <v>Powered by Refinitiv</v>
    <v>0</v>
    <v>EVEREST RE GROUP, LTD. (XNYS:RE)</v>
    <v>2</v>
    <v>3</v>
    <v>Finance</v>
    <v>4</v>
    <v>254</v>
    <v>157.32</v>
    <v>0.62080000000000002</v>
    <v>-3.89</v>
    <v>0</v>
    <v>-1.5496000000000001E-2</v>
    <v>0</v>
    <v>USD</v>
    <v>Everest Re Group, Ltd. through its subsidiaries, is engaged in the underwriting of reinsurance and insurance in the United States, Bermuda and international markets. The Company operates in segments: U.S. Reinsurance, International, Bermuda and Insurance. The Company underwrites reinsurance both through brokers and directly with ceding companies. The Company underwrites insurance principally through general agent relationships, brokers and surplus lines brokers. The Company offers treaty and facultative reinsurance, and admitted and non-admitted insurance. Its products include the range of property and casualty reinsurance, and insurance coverage's, including marine, aviation, surety, errors and omissions liability (E&amp;O), directors' and officers' liability (D&amp;O), medical malpractice, other specialty lines, accident and health (A&amp;H) and workers' compensation. The Company's subsidiaries include Everest Reinsurance (Bermuda), Ltd. (Bermuda Re) and Everest International Reinsurance, Ltd.</v>
    <v>1746</v>
    <v>New York Stock Exchange</v>
    <v>XNYS</v>
    <v>XNYS</v>
    <v>Seon Place, 4Th Floor, 141 Front Street, P.O. Box HM 845, HAMILTON, HM 19 BM</v>
    <v>252.85</v>
    <v>Insurance</v>
    <v>Stock</v>
    <v>44265.000000010936</v>
    <v>747</v>
    <v>245.7</v>
    <v>10039510000</v>
    <v>EVEREST RE GROUP, LTD.</v>
    <v>EVEREST RE GROUP, LTD.</v>
    <v>248.95</v>
    <v>20.866599999999998</v>
    <v>251.04</v>
    <v>247.15</v>
    <v>247.15</v>
    <v>39991660</v>
    <v>RE</v>
    <v>EVEREST RE GROUP, LTD. (XNYS:RE)</v>
    <v>320647</v>
    <v>259463</v>
    <v>1999</v>
  </rv>
  <rv s="2">
    <v>748</v>
  </rv>
  <rv s="0">
    <v>http://ja.wikipedia.org/wiki/セールスフォース・ドットコム</v>
    <v>Wikipedia</v>
  </rv>
  <rv s="3">
    <v>162</v>
    <v>750</v>
  </rv>
  <rv s="4">
    <v>9</v>
    <v>https://www.bing.com/th?id=AMMS_7b31dbfbe0add0c745a7820bc4071797&amp;qlt=95</v>
    <v>751</v>
    <v>0</v>
    <v>https://www.bing.com/images/search?form=xlimg&amp;q=salesforce+com</v>
    <v>Image of SALESFORCE.COM, INC.</v>
  </rv>
  <rv s="0">
    <v>https://www.bing.com/financeapi/forcetrigger?t=a1qc1h&amp;q=XNYS%3aCRM&amp;form=skydnc</v>
    <v>Learn more on Bing</v>
  </rv>
  <rv s="7">
    <v>en-US</v>
    <v>a1qc1h</v>
    <v>268435456</v>
    <v>1</v>
    <v>Powered by Refinitiv</v>
    <v>10</v>
    <v>SALESFORCE.COM, INC. (XNYS:CRM)</v>
    <v>7</v>
    <v>11</v>
    <v>Finance</v>
    <v>4</v>
    <v>284.5</v>
    <v>115.29</v>
    <v>1.1117999999999999</v>
    <v>3.81</v>
    <v>4.9639999999999997E-3</v>
    <v>1.8342000000000001E-2</v>
    <v>1.05</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215.79</v>
    <v>752</v>
    <v>Software &amp; IT Services</v>
    <v>Stock</v>
    <v>44265.041650682811</v>
    <v>753</v>
    <v>211.17</v>
    <v>190631800000</v>
    <v>SALESFORCE.COM, INC.</v>
    <v>SALESFORCE.COM, INC.</v>
    <v>212.18</v>
    <v>47.305100000000003</v>
    <v>207.72</v>
    <v>211.53</v>
    <v>212.58</v>
    <v>917734500</v>
    <v>CRM</v>
    <v>SALESFORCE.COM, INC. (XNYS:CRM)</v>
    <v>9732242</v>
    <v>7899004</v>
    <v>1999</v>
  </rv>
  <rv s="2">
    <v>754</v>
  </rv>
  <rv s="0">
    <v>http://en.wikipedia.org/wiki/Facebook</v>
    <v>Wikipedia</v>
  </rv>
  <rv s="3">
    <v>6</v>
    <v>756</v>
  </rv>
  <rv s="4">
    <v>9</v>
    <v>https://www.bing.com/th?id=AMMS_8ddf76a14a2e3ad3ba62b46d49a75a74&amp;qlt=95</v>
    <v>757</v>
    <v>0</v>
    <v>https://www.bing.com/images/search?form=xlimg&amp;q=facebook</v>
    <v>Image of FACEBOOK, INC.</v>
  </rv>
  <rv s="0">
    <v>https://www.bing.com/financeapi/forcetrigger?t=a1slm7&amp;q=XNAS%3aFB&amp;form=skydnc</v>
    <v>Learn more on Bing</v>
  </rv>
  <rv s="7">
    <v>en-US</v>
    <v>a1slm7</v>
    <v>268435456</v>
    <v>1</v>
    <v>Powered by Refinitiv</v>
    <v>10</v>
    <v>FACEBOOK, INC. (XNAS:FB)</v>
    <v>7</v>
    <v>11</v>
    <v>Finance</v>
    <v>4</v>
    <v>304.67</v>
    <v>137.10059999999999</v>
    <v>1.2628999999999999</v>
    <v>10.43</v>
    <v>-8.2790000000000001E-4</v>
    <v>4.0852000000000006E-2</v>
    <v>-0.22</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58604</v>
    <v>Nasdaq Stock Market</v>
    <v>XNAS</v>
    <v>XNAS</v>
    <v>1601 Willow Rd, MENLO PARK, CA, 94025-1452 US</v>
    <v>268.52999999999997</v>
    <v>758</v>
    <v>Software &amp; IT Services</v>
    <v>Stock</v>
    <v>44265.041616573435</v>
    <v>759</v>
    <v>259.81</v>
    <v>727038600000</v>
    <v>FACEBOOK, INC.</v>
    <v>FACEBOOK, INC.</v>
    <v>261.17500000000001</v>
    <v>25.316800000000001</v>
    <v>255.31</v>
    <v>265.74</v>
    <v>265.52</v>
    <v>2847670000</v>
    <v>FB</v>
    <v>FACEBOOK, INC. (XNAS:FB)</v>
    <v>22039740</v>
    <v>17899033</v>
    <v>2004</v>
  </rv>
  <rv s="2">
    <v>760</v>
  </rv>
  <rv s="0">
    <v>https://www.bing.com/financeapi/forcetrigger?t=a1nfvh&amp;q=XNYS%3aAMP&amp;form=skydnc</v>
    <v>Learn more on Bing</v>
  </rv>
  <rv s="1">
    <v>en-US</v>
    <v>a1nfvh</v>
    <v>268435456</v>
    <v>1</v>
    <v>Powered by Refinitiv</v>
    <v>0</v>
    <v>AMERIPRISE FINANCIAL, INC. (XNYS:AMP)</v>
    <v>2</v>
    <v>3</v>
    <v>Finance</v>
    <v>4</v>
    <v>233.91</v>
    <v>80.010000000000005</v>
    <v>1.6920999999999999</v>
    <v>-0.56999999999999995</v>
    <v>0</v>
    <v>-2.5440000000000003E-3</v>
    <v>0</v>
    <v>USD</v>
    <v>Ameriprise Financial, Inc. is a financial services company that offers financial solutions to individual and institutional clients. The Company operates in five segments: Advice &amp; Wealth Management; Asset Management; Annuities; Protection, and Corporate &amp; Other. The Company uses Ameriprise Financial as its enterprise brand, as well as the name of its advisor network and certain of its retail products and services. The retail products and services that use the Ameriprise Financial brand include those that it provides through its advisors (financial planning, investment advisory accounts and retail brokerage services) and products and services that the Company markets directly to consumers or through affinity groups (personal auto and home insurance). The Company uses its RiverSource brand for its annuity and protection products issued by the RiverSource Life companies, including its life and disability income insurance products.</v>
    <v>12300</v>
    <v>New York Stock Exchange</v>
    <v>XNYS</v>
    <v>XNYS</v>
    <v>1099 Ameriprise Financial Ctr, MINNEAPOLIS, MN, 55474-0010 US</v>
    <v>227.04</v>
    <v>Investment Banking &amp; Investment Services</v>
    <v>Stock</v>
    <v>44265.000000057815</v>
    <v>762</v>
    <v>221.3</v>
    <v>26160690000</v>
    <v>AMERIPRISE FINANCIAL, INC.</v>
    <v>AMERIPRISE FINANCIAL, INC.</v>
    <v>223.66</v>
    <v>18.882200000000001</v>
    <v>224.07</v>
    <v>223.5</v>
    <v>223.5</v>
    <v>116752300</v>
    <v>AMP</v>
    <v>AMERIPRISE FINANCIAL, INC. (XNYS:AMP)</v>
    <v>856083</v>
    <v>695958</v>
    <v>1983</v>
  </rv>
  <rv s="2">
    <v>763</v>
  </rv>
  <rv s="0">
    <v>http://en.wikipedia.org/wiki/CME_Group</v>
    <v>Wikipedia</v>
  </rv>
  <rv s="3">
    <v>6</v>
    <v>765</v>
  </rv>
  <rv s="4">
    <v>9</v>
    <v>https://www.bing.com/th?id=AMMS_18f9365758c394770158a16b70895cb7&amp;qlt=95</v>
    <v>766</v>
    <v>0</v>
    <v>https://www.bing.com/images/search?form=xlimg&amp;q=cme+group</v>
    <v>Image of CME GROUP INC.</v>
  </rv>
  <rv s="0">
    <v>https://www.bing.com/financeapi/forcetrigger?t=a1px2w&amp;q=XNAS%3aCME&amp;form=skydnc</v>
    <v>Learn more on Bing</v>
  </rv>
  <rv s="7">
    <v>en-US</v>
    <v>a1px2w</v>
    <v>268435456</v>
    <v>1</v>
    <v>Powered by Refinitiv</v>
    <v>10</v>
    <v>CME GROUP INC. (XNAS:CME)</v>
    <v>7</v>
    <v>11</v>
    <v>Finance</v>
    <v>4</v>
    <v>216.75</v>
    <v>129.97290000000001</v>
    <v>0.47010000000000002</v>
    <v>-3.42</v>
    <v>-9.5370000000000003E-5</v>
    <v>-1.6046000000000001E-2</v>
    <v>-0.02</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4370</v>
    <v>Nasdaq Stock Market</v>
    <v>XNAS</v>
    <v>XNAS</v>
    <v>20 S Wacker Dr, CHICAGO, IL, 60606-7431 US</v>
    <v>213.89</v>
    <v>767</v>
    <v>Investment Banking &amp; Investment Services</v>
    <v>Stock</v>
    <v>44265.036959050783</v>
    <v>768</v>
    <v>209.17</v>
    <v>76841090000</v>
    <v>CME GROUP INC.</v>
    <v>CME GROUP INC.</v>
    <v>212.40049999999999</v>
    <v>36.282299999999999</v>
    <v>213.14</v>
    <v>209.72</v>
    <v>209.7</v>
    <v>359003400</v>
    <v>CME</v>
    <v>CME GROUP INC. (XNAS:CME)</v>
    <v>2500182</v>
    <v>2037846</v>
    <v>2001</v>
  </rv>
  <rv s="2">
    <v>769</v>
  </rv>
  <rv s="0">
    <v>http://en.wikipedia.org/wiki/Cisco_Systems</v>
    <v>Wikipedia</v>
  </rv>
  <rv s="3">
    <v>6</v>
    <v>771</v>
  </rv>
  <rv s="4">
    <v>9</v>
    <v>https://www.bing.com/th?id=AMMS_260a2f4e042134ccb72dfe738e09a885&amp;qlt=95</v>
    <v>772</v>
    <v>0</v>
    <v>https://www.bing.com/images/search?form=xlimg&amp;q=cisco+systems</v>
    <v>Image of CISCO SYSTEMS, INC.</v>
  </rv>
  <rv s="0">
    <v>https://www.bing.com/financeapi/forcetrigger?t=a1qe5r&amp;q=XNAS%3aCSCO&amp;form=skydnc</v>
    <v>Learn more on Bing</v>
  </rv>
  <rv s="7">
    <v>en-US</v>
    <v>a1qe5r</v>
    <v>268435456</v>
    <v>1</v>
    <v>Powered by Refinitiv</v>
    <v>10</v>
    <v>CISCO SYSTEMS, INC. (XNAS:CSCO)</v>
    <v>7</v>
    <v>11</v>
    <v>Finance</v>
    <v>4</v>
    <v>49.34</v>
    <v>32.400100000000002</v>
    <v>0.89170000000000005</v>
    <v>0.38</v>
    <v>-2.506E-3</v>
    <v>7.9979999999999999E-3</v>
    <v>-0.12</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77500</v>
    <v>Nasdaq Stock Market</v>
    <v>XNAS</v>
    <v>XNAS</v>
    <v>170 West Tasman Drive, SAN JOSE, CA, 95134 US</v>
    <v>48.37</v>
    <v>773</v>
    <v>Communications &amp; Networking</v>
    <v>Stock</v>
    <v>44265.041646481252</v>
    <v>774</v>
    <v>47.72</v>
    <v>200754200000</v>
    <v>CISCO SYSTEMS, INC.</v>
    <v>CISCO SYSTEMS, INC.</v>
    <v>47.823599999999999</v>
    <v>19.890999999999998</v>
    <v>47.51</v>
    <v>47.89</v>
    <v>47.77</v>
    <v>4225514000</v>
    <v>CSCO</v>
    <v>CISCO SYSTEMS, INC. (XNAS:CSCO)</v>
    <v>26512658</v>
    <v>21649766</v>
    <v>2021</v>
  </rv>
  <rv s="2">
    <v>775</v>
  </rv>
  <rv s="0">
    <v>http://fr.wikipedia.org/wiki/Intuitive_Surgical</v>
    <v>Wikipedia</v>
  </rv>
  <rv s="3">
    <v>6</v>
    <v>777</v>
  </rv>
  <rv s="4">
    <v>9</v>
    <v>https://www.bing.com/th?id=AMMS_7e7b82201935872f07f11f4079c0aae2&amp;qlt=95</v>
    <v>778</v>
    <v>0</v>
    <v>https://www.bing.com/images/search?form=xlimg&amp;q=intuitive+surgical</v>
    <v>Image of INTUITIVE SURGICAL, INC.</v>
  </rv>
  <rv s="0">
    <v>https://www.bing.com/financeapi/forcetrigger?t=a1vt77&amp;q=XNAS%3aISRG&amp;form=skydnc</v>
    <v>Learn more on Bing</v>
  </rv>
  <rv s="7">
    <v>en-US</v>
    <v>a1vt77</v>
    <v>268435456</v>
    <v>1</v>
    <v>Powered by Refinitiv</v>
    <v>10</v>
    <v>INTUITIVE SURGICAL, INC. (XNAS:ISRG)</v>
    <v>7</v>
    <v>11</v>
    <v>Finance</v>
    <v>4</v>
    <v>826.81</v>
    <v>360.5</v>
    <v>1.0195000000000001</v>
    <v>17.899999999999999</v>
    <v>-1.1379999999999999E-3</v>
    <v>2.6135000000000002E-2</v>
    <v>-0.8</v>
    <v>USD</v>
    <v>Intuitive Surgical, Inc. develops, manufactures and markets the da Vinci surgical system and Ion endoluminal system. The Company's da Vinci products are offered in categories, including da Vinci Surgical Systems, da Vinci instruments and accessories, da Vinci Stapling, da Vinci Energy, and da Vinci Vision, including Firefly Fluorescence imaging systems (Firefly) and da Vinci Endoscopes. It also provides a comprehensive suite of services, training, and education programs. It manufactures a set of instruments, which incorporates EndoWrist technology with wristed joints for natural dexterity and tips customized for various surgical procedures. Its Ion endoluminal system is a robotic-assisted, catheter-based platform designed to navigate through very small lung airways to reach peripheral nodules for biopsies. The da Vinci Surgical System enables surgeons to operate while seated at an ergonomic console viewing a three-dimensional, high definition (3DHD) image of the surgical field.</v>
    <v>8081</v>
    <v>Nasdaq Stock Market</v>
    <v>XNAS</v>
    <v>XNAS</v>
    <v>1020 Kifer Rd, SUNNYVALE, CA, 94086-5301 US</v>
    <v>710.25</v>
    <v>779</v>
    <v>Healthcare Equipment &amp; Supplies</v>
    <v>Stock</v>
    <v>44265.038559524997</v>
    <v>780</v>
    <v>690.01</v>
    <v>80625270000</v>
    <v>INTUITIVE SURGICAL, INC.</v>
    <v>INTUITIVE SURGICAL, INC.</v>
    <v>697.54</v>
    <v>77.820999999999998</v>
    <v>684.9</v>
    <v>702.8</v>
    <v>702</v>
    <v>117718300</v>
    <v>ISRG</v>
    <v>INTUITIVE SURGICAL, INC. (XNAS:ISRG)</v>
    <v>696923</v>
    <v>569356</v>
    <v>1995</v>
  </rv>
  <rv s="2">
    <v>781</v>
  </rv>
  <rv s="0">
    <v>http://en.wikipedia.org/wiki/3M</v>
    <v>Wikipedia</v>
  </rv>
  <rv s="3">
    <v>6</v>
    <v>783</v>
  </rv>
  <rv s="4">
    <v>9</v>
    <v>https://www.bing.com/th?id=AMMS_32000850961e4a70971cc92b1cc2e7cc&amp;qlt=95</v>
    <v>784</v>
    <v>0</v>
    <v>https://www.bing.com/images/search?form=xlimg&amp;q=3m</v>
    <v>Image of 3M COMPANY</v>
  </rv>
  <rv s="0">
    <v>https://www.bing.com/financeapi/forcetrigger?t=a1xroc&amp;q=XNYS%3aMMM&amp;form=skydnc</v>
    <v>Learn more on Bing</v>
  </rv>
  <rv s="7">
    <v>en-US</v>
    <v>a1xroc</v>
    <v>268435456</v>
    <v>1</v>
    <v>Powered by Refinitiv</v>
    <v>10</v>
    <v>3M COMPANY (XNYS:MMM)</v>
    <v>7</v>
    <v>11</v>
    <v>Finance</v>
    <v>4</v>
    <v>187.27</v>
    <v>114.04</v>
    <v>0.93869999999999998</v>
    <v>-2.59</v>
    <v>-9.9350000000000003E-4</v>
    <v>-1.4094000000000001E-2</v>
    <v>-0.18</v>
    <v>USD</v>
    <v>3M Co is a technology company. The Company operates through four segments: Safety and Industrial, Transportation and Electronics, Health Care and Consumer. Safety and Industrial segment consist of personal safety, industrial adhesives and tapes, abrasives, closure and masking systems, electrical markets, automotive aftermarket, and roofing granules. Transportation and Electronics segment consists of electronics, including display materials and systems, electronic materials solutions, automotive and aerospace, commercial solutions, advanced materials, and transportation safety. Health Care segment’s products and services include medical and surgical supplies, skin health and infection prevention products, oral care solutions, separation and purification sciences, health information systems and food safety products. Consumer segment serves consumers and consists of home improvement, stationery and office supplies, home care and consumer health care.</v>
    <v>94987</v>
    <v>New York Stock Exchange</v>
    <v>XNYS</v>
    <v>XNYS</v>
    <v>3M Center, Bldg. 220-13E-26A, SAINT PAUL, MN, 55144-1000 US</v>
    <v>184.15</v>
    <v>785</v>
    <v>Consumer Goods Conglomerates</v>
    <v>Stock</v>
    <v>44265.026140485934</v>
    <v>786</v>
    <v>181.02</v>
    <v>106421200000</v>
    <v>3M COMPANY</v>
    <v>3M COMPANY</v>
    <v>183.5</v>
    <v>19.872399999999999</v>
    <v>183.77</v>
    <v>181.18</v>
    <v>181</v>
    <v>579100000</v>
    <v>MMM</v>
    <v>3M COMPANY (XNYS:MMM)</v>
    <v>2842101</v>
    <v>2321882</v>
    <v>1929</v>
  </rv>
  <rv s="2">
    <v>787</v>
  </rv>
  <rv s="0">
    <v>https://www.bing.com/financeapi/forcetrigger?t=bq89dm&amp;q=XNYS%3aCTVA&amp;form=skydnc</v>
    <v>Learn more on Bing</v>
  </rv>
  <rv s="9">
    <v>en-US</v>
    <v>bq89dm</v>
    <v>268435456</v>
    <v>1</v>
    <v>Powered by Refinitiv</v>
    <v>14</v>
    <v>CORTEVA, INC. (XNYS:CTVA)</v>
    <v>2</v>
    <v>15</v>
    <v>Finance</v>
    <v>4</v>
    <v>47.15</v>
    <v>20.38</v>
    <v>-0.19</v>
    <v>2.2814000000000001E-2</v>
    <v>-4.2320000000000005E-3</v>
    <v>1.02</v>
    <v>USD</v>
    <v>Corteva, Inc. is a provider of agricultural products. The Company’s seed platform develops and supplies germplasm. Its crop protection platform supplies products to protect crop yields against weeds, insects and disease. It operates through two segments: seed and crop protection. Its seed segment provides solutions in various crops, including corn, soybean, sunflowers and wheat, and complementary crops such as alfalfa, canola, cotton, rice and sorghum, as well as silage inoculants. Its crop protection segment is focused on developing and supplying crop protection products and services. It offers a range of crop protection products that service field crops, such as wheat, corn, soybean, sunflower, canola/oilseed rape and rice as well as specialty crops such as fruit, nut, vine, sugarcane, coffee and vegetables.</v>
    <v>21000</v>
    <v>New York Stock Exchange</v>
    <v>XNYS</v>
    <v>XNYS</v>
    <v>974 Centre Rd Bldg 735, WILMINGTON, DE, 19805-1269 US</v>
    <v>45.46</v>
    <v>Food &amp; Tobacco</v>
    <v>Stock</v>
    <v>44264.929126816409</v>
    <v>789</v>
    <v>44.56</v>
    <v>33408380000</v>
    <v>CORTEVA, INC.</v>
    <v>CORTEVA, INC.</v>
    <v>45.03</v>
    <v>45.917999999999999</v>
    <v>44.9</v>
    <v>44.71</v>
    <v>45.73</v>
    <v>744062000</v>
    <v>CTVA</v>
    <v>CORTEVA, INC. (XNYS:CTVA)</v>
    <v>3973915</v>
    <v>3248382</v>
    <v>2018</v>
  </rv>
  <rv s="2">
    <v>790</v>
  </rv>
  <rv s="0">
    <v>https://www.bing.com/financeapi/forcetrigger?t=a24hfr&amp;q=XNAS%3aTRMB&amp;form=skydnc</v>
    <v>Learn more on Bing</v>
  </rv>
  <rv s="1">
    <v>en-US</v>
    <v>a24hfr</v>
    <v>268435456</v>
    <v>1</v>
    <v>Powered by Refinitiv</v>
    <v>0</v>
    <v>TRIMBLE INC. (XNAS:TRMB)</v>
    <v>2</v>
    <v>3</v>
    <v>Finance</v>
    <v>4</v>
    <v>77.69</v>
    <v>20.010000000000002</v>
    <v>1.5508</v>
    <v>0.83</v>
    <v>1.2078999999999999E-2</v>
    <v>1.1936E-2</v>
    <v>0.85</v>
    <v>USD</v>
    <v>Trimble Inc. is engaged in providing technology solutions that enable professionals and field mobile workers to transform their work processes. The Company’s solutions are used across a range of industries, including agriculture, architecture, civil engineering, survey and land administration, construction, geospatial, government, natural resources, transportation and utilities. The Company's business segments include Building and Infrastructure, Geospatial, Resource and utilities and Transportation. The Buildings and Infrastructure segment serves customers working in architecture, engineering, construction and operations and maintenance. The Geospatial segment primarily serves customers working in surveying, engineering, government and land management. The Resources and Utilities segment serves customers working in agriculture, forestry, and utilities. The Transportation segment serves customers working in transportation.</v>
    <v>11402</v>
    <v>Nasdaq Stock Market</v>
    <v>XNAS</v>
    <v>XNAS</v>
    <v>935 Stewart Dr, SUNNYVALE, CA, 94085-3913 US</v>
    <v>71.989999999999995</v>
    <v>Software &amp; IT Services</v>
    <v>Stock</v>
    <v>44265.004045242968</v>
    <v>792</v>
    <v>69.86</v>
    <v>17452780000</v>
    <v>TRIMBLE INC.</v>
    <v>TRIMBLE INC.</v>
    <v>70.81</v>
    <v>45.067500000000003</v>
    <v>69.540000000000006</v>
    <v>70.37</v>
    <v>71.22</v>
    <v>250974600</v>
    <v>TRMB</v>
    <v>TRIMBLE INC. (XNAS:TRMB)</v>
    <v>1838351</v>
    <v>1503561</v>
    <v>2016</v>
  </rv>
  <rv s="2">
    <v>793</v>
  </rv>
  <rv s="0">
    <v>http://ja.wikipedia.org/wiki/アップル_(企業)</v>
    <v>Wikipedia</v>
  </rv>
  <rv s="3">
    <v>6</v>
    <v>795</v>
  </rv>
  <rv s="4">
    <v>9</v>
    <v>https://www.bing.com/th?id=AMMS_4b742b6461de24cfdaeba0c724c4b15e&amp;qlt=95</v>
    <v>796</v>
    <v>0</v>
    <v>https://www.bing.com/images/search?form=xlimg&amp;q=apple+inc</v>
    <v>Image of APPLE INC.</v>
  </rv>
  <rv s="0">
    <v>https://www.bing.com/financeapi/forcetrigger?t=a1mou2&amp;q=XNAS%3aAAPL&amp;form=skydnc</v>
    <v>Learn more on Bing</v>
  </rv>
  <rv s="7">
    <v>en-US</v>
    <v>a1mou2</v>
    <v>268435456</v>
    <v>1</v>
    <v>Powered by Refinitiv</v>
    <v>10</v>
    <v>APPLE INC. (XNAS:AAPL)</v>
    <v>7</v>
    <v>11</v>
    <v>Finance</v>
    <v>4</v>
    <v>145.09</v>
    <v>53.152500000000003</v>
    <v>1.2411000000000001</v>
    <v>4.7249999999999996</v>
    <v>-5.3680000000000004E-4</v>
    <v>4.0606999999999997E-2</v>
    <v>-6.5000000000000002E-2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122.06</v>
    <v>797</v>
    <v>Computers, Phones &amp; Household Electronics</v>
    <v>Stock</v>
    <v>44265.041650532032</v>
    <v>798</v>
    <v>118.79</v>
    <v>1953463000000</v>
    <v>APPLE INC.</v>
    <v>APPLE INC.</v>
    <v>119.03</v>
    <v>31.456299999999999</v>
    <v>116.36</v>
    <v>121.08499999999999</v>
    <v>121.02</v>
    <v>16788100000</v>
    <v>AAPL</v>
    <v>APPLE INC. (XNAS:AAPL)</v>
    <v>129525780</v>
    <v>106074238</v>
    <v>1977</v>
  </rv>
  <rv s="2">
    <v>799</v>
  </rv>
  <rv s="0">
    <v>https://www.bing.com/financeapi/forcetrigger?t=a1r8ur&amp;q=XNYS%3aDOV&amp;form=skydnc</v>
    <v>Learn more on Bing</v>
  </rv>
  <rv s="1">
    <v>en-US</v>
    <v>a1r8ur</v>
    <v>268435456</v>
    <v>1</v>
    <v>Powered by Refinitiv</v>
    <v>0</v>
    <v>DOVER CORPORATION (XNYS:DOV)</v>
    <v>2</v>
    <v>3</v>
    <v>Finance</v>
    <v>4</v>
    <v>133.31</v>
    <v>62.95</v>
    <v>1.3440000000000001</v>
    <v>-0.86</v>
    <v>0</v>
    <v>-6.5259999999999997E-3</v>
    <v>0</v>
    <v>USD</v>
    <v>Dover Corporation is a diversified global manufacturer, delivering equipment and components, specialty systems, consumable supplies, software and digital solutions and support services. The Company operates through five segments: Engineered Products, Fueling Solutions, Imaging &amp; Identification, Pumps &amp; Process Solutions, and Refrigeration &amp; Food Equipment. Engineered Products segment is a provider of a range of products, software and services that have customer applications across several markets, including aftermarket vehicle service, solid waste handling, industrial automation, aerospace and defense, industrial winch and hoist, and fluid dispensing. Fueling Solutions segment provides components, equipment and software and service solutions enabling transport of fuels and other hazardous fluids along the supply chain, as well as operation of retail fueling, and vehicle wash establishments.</v>
    <v>23000</v>
    <v>New York Stock Exchange</v>
    <v>XNYS</v>
    <v>XNYS</v>
    <v>3005 Highland Pkwy Ste 200, DOWNERS GROVE, IL, 60515-5655 US</v>
    <v>132.44</v>
    <v>Machinery, Equipment &amp; Components</v>
    <v>Stock</v>
    <v>44265.000000022657</v>
    <v>801</v>
    <v>130.78</v>
    <v>18930100000</v>
    <v>DOVER CORPORATION</v>
    <v>DOVER CORPORATION</v>
    <v>132.44</v>
    <v>28.0458</v>
    <v>131.78</v>
    <v>130.91999999999999</v>
    <v>130.91999999999999</v>
    <v>143649200</v>
    <v>DOV</v>
    <v>DOVER CORPORATION (XNYS:DOV)</v>
    <v>894595</v>
    <v>733335</v>
    <v>1947</v>
  </rv>
  <rv s="2">
    <v>802</v>
  </rv>
  <rv s="0">
    <v>http://en.wikipedia.org/wiki/Boston_Properties</v>
    <v>Wikipedia</v>
  </rv>
  <rv s="3">
    <v>262</v>
    <v>804</v>
  </rv>
  <rv s="4">
    <v>9</v>
    <v>https://www.bing.com/th?id=AMMS_5cf0de8cb4eaa4f3f537ca7e100fc8ab&amp;qlt=95</v>
    <v>805</v>
    <v>0</v>
    <v>https://www.bing.com/images/search?form=xlimg&amp;q=boston+properties</v>
    <v>Image of BOSTON PROPERTIES, INC.</v>
  </rv>
  <rv s="0">
    <v>https://www.bing.com/financeapi/forcetrigger?t=a1p2p2&amp;q=XNYS%3aBXP&amp;form=skydnc</v>
    <v>Learn more on Bing</v>
  </rv>
  <rv s="7">
    <v>en-US</v>
    <v>a1p2p2</v>
    <v>268435456</v>
    <v>1</v>
    <v>Powered by Refinitiv</v>
    <v>10</v>
    <v>BOSTON PROPERTIES, INC. (XNYS:BXP)</v>
    <v>7</v>
    <v>11</v>
    <v>Finance</v>
    <v>4</v>
    <v>130.38</v>
    <v>69.69</v>
    <v>1.2325999999999999</v>
    <v>-2.0299999999999998</v>
    <v>-6.6180000000000004E-4</v>
    <v>-1.8831000000000001E-2</v>
    <v>-7.0000000000000007E-2</v>
    <v>USD</v>
    <v>Boston Properties, Inc. is a real estate investment trust. The Company is an owner and developer of office properties in the United States. Its segments by geographic area are Boston, New York, San Francisco and Washington, DC. Its segments by property type include Office, Residential and Hotel. As of July 23, 2018, the Company owned or had interests in over 175 commercial real estate properties, aggregating approximately 50.3 million net rentable square feet of primarily Class A office properties, including eight properties under construction/redevelopment totaling approximately 4.0 million net rentable square feet. As of July 23, 2018, its properties consisted of 167 Office properties (including nine properties under construction/redevelopment); one hotel; five retail properties, and six residential properties (including four under construction). Its tenant base includes sectors, such as media technology, legal services, government/public administration and retail.</v>
    <v>750</v>
    <v>New York Stock Exchange</v>
    <v>XNYS</v>
    <v>XNYS</v>
    <v>800 Boylston St Ste 1900, BOSTON, MA, 02199-8101 US</v>
    <v>108.645</v>
    <v>806</v>
    <v>Residential &amp; Commercial REIT</v>
    <v>Stock</v>
    <v>44265.000000010936</v>
    <v>807</v>
    <v>105.73</v>
    <v>16795850000</v>
    <v>BOSTON PROPERTIES, INC.</v>
    <v>BOSTON PROPERTIES, INC.</v>
    <v>107.8</v>
    <v>19.441099999999999</v>
    <v>107.8</v>
    <v>105.77</v>
    <v>105.7</v>
    <v>155805600</v>
    <v>BXP</v>
    <v>BOSTON PROPERTIES, INC. (XNYS:BXP)</v>
    <v>1441794</v>
    <v>1182015</v>
    <v>1997</v>
  </rv>
  <rv s="2">
    <v>808</v>
  </rv>
  <rv s="0">
    <v>http://en.wikipedia.org/wiki/Citigroup</v>
    <v>Wikipedia</v>
  </rv>
  <rv s="3">
    <v>6</v>
    <v>810</v>
  </rv>
  <rv s="4">
    <v>9</v>
    <v>https://www.bing.com/th?id=AMMS_f05a7df0f5b97dbb30e63df21d8a1661&amp;qlt=95</v>
    <v>811</v>
    <v>0</v>
    <v>https://www.bing.com/images/search?form=xlimg&amp;q=citigroup</v>
    <v>Image of CITIGROUP INC.</v>
  </rv>
  <rv s="0">
    <v>https://www.bing.com/financeapi/forcetrigger?t=a1p3ww&amp;q=XNYS%3aC&amp;form=skydnc</v>
    <v>Learn more on Bing</v>
  </rv>
  <rv s="7">
    <v>en-US</v>
    <v>a1p3ww</v>
    <v>268435456</v>
    <v>1</v>
    <v>Powered by Refinitiv</v>
    <v>10</v>
    <v>CITIGROUP INC. (XNYS:C)</v>
    <v>7</v>
    <v>11</v>
    <v>Finance</v>
    <v>4</v>
    <v>72.84</v>
    <v>32</v>
    <v>1.9365000000000001</v>
    <v>-1.23</v>
    <v>-5.6349999999999998E-4</v>
    <v>-1.7031000000000001E-2</v>
    <v>-0.04</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business segments include Global Consumer Banking (GCB), Institutional Clients Group (ICG) and Corporate/Other. GCB segment provides traditional banking services to retail customers through retail banking, Citi-branded cards and Citi retail services. ICG segment provides corporate, institutional, public sector and high-net-worth clients with a range of wholesale banking products and services, including fixed income and equity sales and trading, foreign exchange, prime brokerage, derivative services, corporate lending, investment banking and advisory services, private banking, and securities services. Corporate/Other segment includes corporate treasury, operations and technology, and consumer loans.</v>
    <v>210153</v>
    <v>New York Stock Exchange</v>
    <v>XNYS</v>
    <v>XNYS</v>
    <v>388 Greenwich St, NEW YORK, NY, 10013-2375 US</v>
    <v>72.484999999999999</v>
    <v>812</v>
    <v>Banking Services</v>
    <v>Stock</v>
    <v>44265.041125693751</v>
    <v>813</v>
    <v>70.040000000000006</v>
    <v>150746100000</v>
    <v>CITIGROUP INC.</v>
    <v>CITIGROUP INC.</v>
    <v>70.91</v>
    <v>15.8002</v>
    <v>72.22</v>
    <v>70.989999999999995</v>
    <v>70.95</v>
    <v>2087318000</v>
    <v>C</v>
    <v>CITIGROUP INC. (XNYS:C)</v>
    <v>24194875</v>
    <v>19850598</v>
    <v>1988</v>
  </rv>
  <rv s="2">
    <v>814</v>
  </rv>
  <rv s="0">
    <v>http://en.wikipedia.org/wiki/MetLife</v>
    <v>Wikipedia</v>
  </rv>
  <rv s="3">
    <v>6</v>
    <v>816</v>
  </rv>
  <rv s="4">
    <v>9</v>
    <v>https://www.bing.com/th?id=AMMS_07be4f84918164d57d36273225ec1e6c&amp;qlt=95</v>
    <v>817</v>
    <v>0</v>
    <v>https://www.bing.com/images/search?form=xlimg&amp;q=metlife</v>
    <v>Image of METLIFE, INC.</v>
  </rv>
  <rv s="0">
    <v>https://www.bing.com/financeapi/forcetrigger?t=a1xhvh&amp;q=XNYS%3aMET&amp;form=skydnc</v>
    <v>Learn more on Bing</v>
  </rv>
  <rv s="7">
    <v>en-US</v>
    <v>a1xhvh</v>
    <v>268435456</v>
    <v>1</v>
    <v>Powered by Refinitiv</v>
    <v>10</v>
    <v>METLIFE, INC. (XNYS:MET)</v>
    <v>7</v>
    <v>11</v>
    <v>Finance</v>
    <v>4</v>
    <v>62.05</v>
    <v>22.85</v>
    <v>1.3254999999999999</v>
    <v>-0.72</v>
    <v>4.1909999999999994E-3</v>
    <v>-1.1926000000000001E-2</v>
    <v>0.25</v>
    <v>USD</v>
    <v>MetLife, Inc. is a provider of life insurance, annuities, employee benefits and asset management. The Company's segments include U.S.; Asia; Latin America; Europe, the Middle East and Africa (EMEA); MetLife Holdings, and Corporate &amp; Other. Its U.S. segment is organized into Group Benefits, Retirement and Income Solutions and Property &amp; Casualty businesses. Its Asia segment offers products, including life insurance; accident and health insurance, and retirement and savings products. Latin America offers products, including life insurance, and retirement and savings products. Life insurance includes universal, variable and term life products. EMEA offers products, including life insurance, accident and health insurance, retirement and savings products, and credit insurance.</v>
    <v>46500</v>
    <v>New York Stock Exchange</v>
    <v>XNYS</v>
    <v>XNYS</v>
    <v>200 Park Ave, NEW YORK, NY, 10166-0005 US</v>
    <v>60.5</v>
    <v>818</v>
    <v>Insurance</v>
    <v>Stock</v>
    <v>44265.014429409377</v>
    <v>819</v>
    <v>58.83</v>
    <v>53391180000</v>
    <v>METLIFE, INC.</v>
    <v>METLIFE, INC.</v>
    <v>59.75</v>
    <v>10.690899999999999</v>
    <v>60.37</v>
    <v>59.65</v>
    <v>59.9</v>
    <v>884399200</v>
    <v>MET</v>
    <v>METLIFE, INC. (XNYS:MET)</v>
    <v>7787715</v>
    <v>6409494</v>
    <v>1999</v>
  </rv>
  <rv s="2">
    <v>820</v>
  </rv>
  <rv s="0">
    <v>http://en.wikipedia.org/wiki/Juniper_Networks</v>
    <v>Wikipedia</v>
  </rv>
  <rv s="3">
    <v>6</v>
    <v>822</v>
  </rv>
  <rv s="4">
    <v>9</v>
    <v>https://www.bing.com/th?id=AMMS_b92ce71c8fa17f0efd028f289d63d08d&amp;qlt=95</v>
    <v>823</v>
    <v>0</v>
    <v>https://www.bing.com/images/search?form=xlimg&amp;q=juniper+networks</v>
    <v>Image of JUNIPER NETWORKS, INC.</v>
  </rv>
  <rv s="0">
    <v>https://www.bing.com/financeapi/forcetrigger?t=a1w8mw&amp;q=XNYS%3aJNPR&amp;form=skydnc</v>
    <v>Learn more on Bing</v>
  </rv>
  <rv s="7">
    <v>en-US</v>
    <v>a1w8mw</v>
    <v>268435456</v>
    <v>1</v>
    <v>Powered by Refinitiv</v>
    <v>10</v>
    <v>JUNIPER NETWORKS, INC. (XNYS:JNPR)</v>
    <v>7</v>
    <v>11</v>
    <v>Finance</v>
    <v>4</v>
    <v>27.83</v>
    <v>15.2</v>
    <v>0.82469999999999999</v>
    <v>0.18</v>
    <v>0</v>
    <v>7.5129999999999997E-3</v>
    <v>0</v>
    <v>USD</v>
    <v>Juniper Networks, Inc. designs, develops and sells products and services for high-performance networks to enable customers to build networks for their businesses. The Company sells its products in over 150 countries in three geographic regions: Americas; Europe, the Middle East and Africa (EMEA), and Asia Pacific (APAC). The Company sells its high-performance network products and service offerings across routing, switching and security technologies. Its products and services address network requirements for its customers, including Cloud, Service Provider, and Enterprise. The Company offers its customers various services including maintenance and support, professional services, and education and training programs. The Company's Junos Platform enables its customers to expand network software into the application space and deploy software clients to control delivery. The Junos Platform includes a range of products, such as Junos Operating System (OS) Evolved.</v>
    <v>9950</v>
    <v>New York Stock Exchange</v>
    <v>XNYS</v>
    <v>XNYS</v>
    <v>1133 Innovation Way, SUNNYVALE, CA, 94089-1228 US</v>
    <v>24.44</v>
    <v>824</v>
    <v>Communications &amp; Networking</v>
    <v>Stock</v>
    <v>44265.041650474217</v>
    <v>825</v>
    <v>24.04</v>
    <v>7863003000</v>
    <v>JUNIPER NETWORKS, INC.</v>
    <v>JUNIPER NETWORKS, INC.</v>
    <v>24.14</v>
    <v>31.069299999999998</v>
    <v>23.96</v>
    <v>24.14</v>
    <v>24.14</v>
    <v>328172100</v>
    <v>JNPR</v>
    <v>JUNIPER NETWORKS, INC. (XNYS:JNPR)</v>
    <v>5847946</v>
    <v>4815110</v>
    <v>1997</v>
  </rv>
  <rv s="2">
    <v>826</v>
  </rv>
  <rv s="0">
    <v>https://www.bing.com/financeapi/forcetrigger?t=a22227&amp;q=XNYS%3aRJF&amp;form=skydnc</v>
    <v>Learn more on Bing</v>
  </rv>
  <rv s="1">
    <v>en-US</v>
    <v>a22227</v>
    <v>268435456</v>
    <v>1</v>
    <v>Powered by Refinitiv</v>
    <v>0</v>
    <v>RAYMOND JAMES FINANCIAL, INC. (XNYS:RJF)</v>
    <v>2</v>
    <v>3</v>
    <v>Finance</v>
    <v>4</v>
    <v>124.015</v>
    <v>54.21</v>
    <v>1.2543</v>
    <v>-1.27</v>
    <v>0</v>
    <v>-1.0799000000000001E-2</v>
    <v>0</v>
    <v>USD</v>
    <v>Raymond James Financial, Inc. (RJF) is a financial holding company. The Company's subsidiaries include Raymond James &amp; Associates, Inc. (RJ&amp;A), Raymond James Financial Services, Inc. (RJFS), Raymond James Financial Services Advisors, Inc. (RJFSA), Raymond James Ltd. (RJ Ltd.), Eagle Asset Management, Inc. (Eagle), and Raymond James Bank, N.A. (RJ Bank). It operates through five segments: Private Client Group (PCG), Capital Markets, Asset Management, RJ Bank and the Other segment. The Private Client Group segment includes the retail branches of the Company's broker-dealer subsidiaries located throughout the United States, Canada and the United Kingdom. The Capital Markets segment includes institutional sales and trading in the United States, Canada and Europe. The Asset Management segment includes the operations of Eagle, the Eagle Family of Funds and other fee-based asset management programs. RJ Bank segment provides corporate loan, securities based loans (SB) and residential loans.</v>
    <v>14800</v>
    <v>New York Stock Exchange</v>
    <v>XNYS</v>
    <v>XNYS</v>
    <v>880 Carillon Pkwy, ST PETERSBURG, FL, 33716-1102 US</v>
    <v>118.03</v>
    <v>Investment Banking &amp; Investment Services</v>
    <v>Stock</v>
    <v>44265.000000010936</v>
    <v>828</v>
    <v>114.5981</v>
    <v>16194830000</v>
    <v>RAYMOND JAMES FINANCIAL, INC.</v>
    <v>RAYMOND JAMES FINANCIAL, INC.</v>
    <v>116.6</v>
    <v>19.0745</v>
    <v>117.6</v>
    <v>116.33</v>
    <v>116.33</v>
    <v>137711200</v>
    <v>RJF</v>
    <v>RAYMOND JAMES FINANCIAL, INC. (XNYS:RJF)</v>
    <v>946874</v>
    <v>786501</v>
    <v>1974</v>
  </rv>
  <rv s="2">
    <v>829</v>
  </rv>
  <rv s="0">
    <v>http://en.wikipedia.org/wiki/Cintas</v>
    <v>Wikipedia</v>
  </rv>
  <rv s="3">
    <v>6</v>
    <v>831</v>
  </rv>
  <rv s="4">
    <v>9</v>
    <v>https://www.bing.com/th?id=AMMS_d718b9917f3cfde6f7c8f99c7ac15056&amp;qlt=95</v>
    <v>832</v>
    <v>0</v>
    <v>https://www.bing.com/images/search?form=xlimg&amp;q=cintas</v>
    <v>Image of CINTAS CORPORATION</v>
  </rv>
  <rv s="0">
    <v>https://www.bing.com/financeapi/forcetrigger?t=a1qgcw&amp;q=XNAS%3aCTAS&amp;form=skydnc</v>
    <v>Learn more on Bing</v>
  </rv>
  <rv s="7">
    <v>en-US</v>
    <v>a1qgcw</v>
    <v>268435456</v>
    <v>1</v>
    <v>Powered by Refinitiv</v>
    <v>10</v>
    <v>CINTAS CORPORATION (XNAS:CTAS)</v>
    <v>7</v>
    <v>11</v>
    <v>Finance</v>
    <v>4</v>
    <v>369.19979999999998</v>
    <v>154.33000000000001</v>
    <v>1.5073000000000001</v>
    <v>5.24</v>
    <v>1.214E-3</v>
    <v>1.5384999999999999E-2</v>
    <v>0.42</v>
    <v>USD</v>
    <v>Cintas Corporation is a provider of corporate identity uniforms through rental and sales programs, as well as a provider of related business services, including entrance mats, restroom cleaning services and supplies, carpet and tile cleaning services, first aid and safety services and fire protection products and services. Its segments include uniform rental and facility services, and first aid and safety services. Its uniform rental and facility service segment offers services, which include rental and servicing of uniforms and other garments, including flame resistant clothing, mats, mops and shop towels, and other ancillary items. Its first aid and safety service segment offers services, which include first aid and safety products and services. Rental processing plants, rental branches, first aid and safety facilities, fire protection facilities, direct sales offices, distribution centers and manufacturing facilities are all utilized by the businesses included in All Other.</v>
    <v>40000</v>
    <v>Nasdaq Stock Market</v>
    <v>XNAS</v>
    <v>XNAS</v>
    <v>PO Box 625737, 6800 Cintas Blvd, CINCINNATI, OH, 45262-5737 US</v>
    <v>349.71</v>
    <v>833</v>
    <v>Professional &amp; Commercial Services</v>
    <v>Stock</v>
    <v>44264.955884363284</v>
    <v>834</v>
    <v>340.45499999999998</v>
    <v>35773210000</v>
    <v>CINTAS CORPORATION</v>
    <v>CINTAS CORPORATION</v>
    <v>344.59</v>
    <v>38.304600000000001</v>
    <v>340.6</v>
    <v>345.84</v>
    <v>346.26</v>
    <v>105030000</v>
    <v>CTAS</v>
    <v>CINTAS CORPORATION (XNAS:CTAS)</v>
    <v>533358</v>
    <v>443192</v>
    <v>1986</v>
  </rv>
  <rv s="2">
    <v>835</v>
  </rv>
  <rv s="0">
    <v>http://en.wikipedia.org/wiki/Amgen</v>
    <v>Wikipedia</v>
  </rv>
  <rv s="3">
    <v>6</v>
    <v>837</v>
  </rv>
  <rv s="4">
    <v>9</v>
    <v>https://www.bing.com/th?id=AMMS_7651d2e878d4df4bb82a200be2db03e3&amp;qlt=95</v>
    <v>838</v>
    <v>0</v>
    <v>https://www.bing.com/images/search?form=xlimg&amp;q=amgen</v>
    <v>Image of AMGEN INC.</v>
  </rv>
  <rv s="0">
    <v>https://www.bing.com/financeapi/forcetrigger?t=a1nec7&amp;q=XNAS%3aAMGN&amp;form=skydnc</v>
    <v>Learn more on Bing</v>
  </rv>
  <rv s="7">
    <v>en-US</v>
    <v>a1nec7</v>
    <v>268435456</v>
    <v>1</v>
    <v>Powered by Refinitiv</v>
    <v>10</v>
    <v>AMGEN INC. (XNAS:AMGN)</v>
    <v>7</v>
    <v>11</v>
    <v>Finance</v>
    <v>4</v>
    <v>276.69</v>
    <v>177.05</v>
    <v>0.7137</v>
    <v>1.18</v>
    <v>-2.0089999999999999E-3</v>
    <v>5.1800000000000006E-3</v>
    <v>-0.46</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24300</v>
    <v>Nasdaq Stock Market</v>
    <v>XNAS</v>
    <v>XNAS</v>
    <v>1 Amgen Center Dr, THOUSAND OAKS, CA, 91320-1799 US</v>
    <v>233.12</v>
    <v>839</v>
    <v>Pharmaceuticals</v>
    <v>Stock</v>
    <v>44265.038622303124</v>
    <v>840</v>
    <v>228.78</v>
    <v>131575400000</v>
    <v>AMGEN INC.</v>
    <v>AMGEN INC.</v>
    <v>230</v>
    <v>18.499099999999999</v>
    <v>227.81</v>
    <v>228.99</v>
    <v>228.53</v>
    <v>577566400</v>
    <v>AMGN</v>
    <v>AMGEN INC. (XNAS:AMGN)</v>
    <v>3057261</v>
    <v>2549059</v>
    <v>1986</v>
  </rv>
  <rv s="2">
    <v>841</v>
  </rv>
  <rv s="0">
    <v>https://www.bing.com/financeapi/forcetrigger?t=a1saoc&amp;q=XNYS%3aETR&amp;form=skydnc</v>
    <v>Learn more on Bing</v>
  </rv>
  <rv s="1">
    <v>en-US</v>
    <v>a1saoc</v>
    <v>268435456</v>
    <v>1</v>
    <v>Powered by Refinitiv</v>
    <v>0</v>
    <v>ENTERGY CORPORATION (XNYS:ETR)</v>
    <v>2</v>
    <v>3</v>
    <v>Finance</v>
    <v>4</v>
    <v>119.57</v>
    <v>75.194999999999993</v>
    <v>0.48299999999999998</v>
    <v>0.59</v>
    <v>0</v>
    <v>6.5439999999999995E-3</v>
    <v>0</v>
    <v>USD</v>
    <v>Entergy Corporation is a holding company. The Company is an integrated energy company engaged in electric power production and retail electric distribution operations. The Company operates through two business segments: Utility and Entergy Wholesale Commodities. The Utility segment includes the generation, transmission, distribution and sale of electric power to retail and wholesale customers in areas of Arkansas, Mississippi, Texas and Louisiana, including the City of New Orleans and operates a natural gas distribution business. The Entergy Wholesale Commodities segment includes the ownership, operation and decommissioning of nuclear power plants located in the northern United States and the sale of the electric power produced by its operating plants to wholesale customers. As of December 31, 2016, the Company owned and operated power plants with over 30,000 megawatts of aggregate electric generating capacity, including approximately 10,000 megawatts of nuclear-fueled capacity.</v>
    <v>13400</v>
    <v>New York Stock Exchange</v>
    <v>XNYS</v>
    <v>XNYS</v>
    <v>639 Loyola Ave, NEW ORLEANS, LA, 70113-3125 US</v>
    <v>91.19</v>
    <v>Electrical Utilities &amp; IPPs</v>
    <v>Stock</v>
    <v>44265.000000046093</v>
    <v>843</v>
    <v>89.06</v>
    <v>18075280000</v>
    <v>ENTERGY CORPORATION</v>
    <v>ENTERGY CORPORATION</v>
    <v>90.51</v>
    <v>13.057</v>
    <v>90.16</v>
    <v>90.75</v>
    <v>90.75</v>
    <v>200480000</v>
    <v>ETR</v>
    <v>ENTERGY CORPORATION (XNYS:ETR)</v>
    <v>1840067</v>
    <v>1536442</v>
    <v>1992</v>
  </rv>
  <rv s="2">
    <v>844</v>
  </rv>
  <rv s="0">
    <v>http://en.wikipedia.org/wiki/Verisk_Analytics</v>
    <v>Wikipedia</v>
  </rv>
  <rv s="3">
    <v>262</v>
    <v>846</v>
  </rv>
  <rv s="4">
    <v>9</v>
    <v>https://www.bing.com/th?id=AMMS_c426aa40a8be203cd7529b0f67ddc38c&amp;qlt=95</v>
    <v>847</v>
    <v>0</v>
    <v>https://www.bing.com/images/search?form=xlimg&amp;q=verisk+analytics</v>
    <v>Image of VERISK ANALYTICS, INC.</v>
  </rv>
  <rv s="0">
    <v>https://www.bing.com/financeapi/forcetrigger?t=a25jnm&amp;q=XNAS%3aVRSK&amp;form=skydnc</v>
    <v>Learn more on Bing</v>
  </rv>
  <rv s="7">
    <v>en-US</v>
    <v>a25jnm</v>
    <v>268435456</v>
    <v>1</v>
    <v>Powered by Refinitiv</v>
    <v>10</v>
    <v>VERISK ANALYTICS, INC. (XNAS:VRSK)</v>
    <v>7</v>
    <v>11</v>
    <v>Finance</v>
    <v>4</v>
    <v>210.66</v>
    <v>116.6101</v>
    <v>0.75700000000000001</v>
    <v>2.77</v>
    <v>0</v>
    <v>1.6136999999999999E-2</v>
    <v>0</v>
    <v>USD</v>
    <v>Verisk Analytics, Inc. is a data analytics provider serving customers in insurance, natural resources and financial services. The Company operates through two segments: Risk Assessment and Decision Analytics. Its Risk Assessment segment serves its property and casualty insurance customers and focuses on prediction of loss, selection and pricing of risk, and compliance with their reporting requirements in each United States state in which they operate. In the Decision Analytics segment, the Company develops predictive models to forecast scenarios and produce both standard and customized analytics that help its customers manage their businesses, including predicting loss, selecting and pricing risk, detecting fraud before and after a loss event, and quantifying losses. It offers predictive analytics and decision support solutions to customers in rating, underwriting, claims, catastrophe and weather risk, natural resources intelligence, economic forecasting and various other fields.</v>
    <v>8960</v>
    <v>Nasdaq Stock Market</v>
    <v>XNAS</v>
    <v>XNAS</v>
    <v>545 Washington Blvd, JERSEY CITY, NJ, 07310-1607 US</v>
    <v>177.33500000000001</v>
    <v>848</v>
    <v>Software &amp; IT Services</v>
    <v>Stock</v>
    <v>44264.960567013281</v>
    <v>849</v>
    <v>173.98</v>
    <v>27943180000</v>
    <v>VERISK ANALYTICS, INC.</v>
    <v>VERISK ANALYTICS, INC.</v>
    <v>176.17</v>
    <v>39.816800000000001</v>
    <v>171.65</v>
    <v>174.42</v>
    <v>174.42</v>
    <v>162791600</v>
    <v>VRSK</v>
    <v>VERISK ANALYTICS, INC. (XNAS:VRSK)</v>
    <v>1703813</v>
    <v>1423393</v>
    <v>2008</v>
  </rv>
  <rv s="2">
    <v>850</v>
  </rv>
  <rv s="0">
    <v>http://en.wikipedia.org/wiki/A._O._Smith</v>
    <v>Wikipedia</v>
  </rv>
  <rv s="3">
    <v>6</v>
    <v>852</v>
  </rv>
  <rv s="4">
    <v>9</v>
    <v>https://www.bing.com/th?id=AMMS_df1c544c08c6b2a0eff4af86bc01cdd4&amp;qlt=95</v>
    <v>853</v>
    <v>0</v>
    <v>https://www.bing.com/images/search?form=xlimg&amp;q=a.+o.+smith</v>
    <v>Image of A. O. SMITH CORPORATION</v>
  </rv>
  <rv s="0">
    <v>https://www.bing.com/financeapi/forcetrigger?t=a1nkm7&amp;q=XNYS%3aAOS&amp;form=skydnc</v>
    <v>Learn more on Bing</v>
  </rv>
  <rv s="7">
    <v>en-US</v>
    <v>a1nkm7</v>
    <v>268435456</v>
    <v>1</v>
    <v>Powered by Refinitiv</v>
    <v>10</v>
    <v>A. O. SMITH CORPORATION (XNYS:AOS)</v>
    <v>7</v>
    <v>11</v>
    <v>Finance</v>
    <v>4</v>
    <v>64.37</v>
    <v>33.805</v>
    <v>1.0304</v>
    <v>-0.33</v>
    <v>0</v>
    <v>-5.1790000000000004E-3</v>
    <v>0</v>
    <v>USD</v>
    <v>A. O. Smith Corporation operates through two segments: North America and Rest of World. The Company's Rest of World segment primarily consists of China, Europe and India. Both segments manufacture and market comprehensive lines of residential and commercial gas, gas tankless and electric water heaters, as well as water treatment products. Both segments primarily manufacture and market in their respective regions of the world. Its North America segment manufactures and globally markets specialty commercial water heating equipment, condensing and non-condensing boilers and water systems tanks. It also manufactures and markets in-home air purification products in China. It serves residential and commercial end markets in North America with a range of products, which include water heaters, boilers and other. It supplies water heaters to the residential market in China with a broad product offering, including electric, gas, gas tankless, heat pump and solar units, as well as combi boilers.</v>
    <v>13900</v>
    <v>New York Stock Exchange</v>
    <v>XNYS</v>
    <v>XNYS</v>
    <v>11270 W Park Pl, MILWAUKEE, WI, 53224-3623 US</v>
    <v>64.37</v>
    <v>854</v>
    <v>Machinery, Equipment &amp; Components</v>
    <v>Stock</v>
    <v>44265.004024328126</v>
    <v>855</v>
    <v>63.04</v>
    <v>10295390000</v>
    <v>A. O. SMITH CORPORATION</v>
    <v>A. O. SMITH CORPORATION</v>
    <v>63.38</v>
    <v>30.0061</v>
    <v>63.72</v>
    <v>63.39</v>
    <v>63.39</v>
    <v>161572300</v>
    <v>AOS</v>
    <v>A. O. SMITH CORPORATION (XNYS:AOS)</v>
    <v>1385052</v>
    <v>1157693</v>
    <v>1986</v>
  </rv>
  <rv s="2">
    <v>856</v>
  </rv>
  <rv s="0">
    <v>http://en.wikipedia.org/wiki/Take-Two_Interactive</v>
    <v>Wikipedia</v>
  </rv>
  <rv s="3">
    <v>6</v>
    <v>858</v>
  </rv>
  <rv s="4">
    <v>9</v>
    <v>https://www.bing.com/th?id=AMMS_7f47d9d79d337c93330386d957fae77b&amp;qlt=95</v>
    <v>859</v>
    <v>0</v>
    <v>https://www.bing.com/images/search?form=xlimg&amp;q=take-two+interactive</v>
    <v>Image of TAKE-TWO INTERACTIVE SOFTWARE, INC.</v>
  </rv>
  <rv s="0">
    <v>https://www.bing.com/financeapi/forcetrigger?t=a24mnm&amp;q=XNAS%3aTTWO&amp;form=skydnc</v>
    <v>Learn more on Bing</v>
  </rv>
  <rv s="7">
    <v>en-US</v>
    <v>a24mnm</v>
    <v>268435456</v>
    <v>1</v>
    <v>Powered by Refinitiv</v>
    <v>10</v>
    <v>TAKE-TWO INTERACTIVE SOFTWARE, INC. (XNAS:TTWO)</v>
    <v>7</v>
    <v>11</v>
    <v>Finance</v>
    <v>4</v>
    <v>214.91</v>
    <v>100</v>
    <v>0.63880000000000003</v>
    <v>6.95</v>
    <v>-6.2290000000000002E-3</v>
    <v>4.3002000000000005E-2</v>
    <v>-1.05</v>
    <v>USD</v>
    <v>Take-Two Interactive Software, Inc. is a developer, publisher and marketer of entertainment for consumers around the world. The Company develops and publishes products through its labels, Rockstar Games and 2K. It operates through publishing segment. It has a portfolio of software content for the hardware platforms in a range of genres, including action, adventure, family/casual, racing, role-playing, shooter, sports and strategy, which it distributes across the world. The Company's products are designed for console gaming systems, such as PlayStation 3 and PlayStation 4; Xbox 360 and Xbox One, and personal computers, including smartphones and tablets. Rockstar Games is the developer and publisher of Grand Theft Auto, as well as other franchises, including L.A. Noire, Max Payne, Midnight Club and Red Dead. 2K publishes owned and licensed titles across a range of genres. It has internal development studios in Canada, China, Czech Republic, the United Kingdom and the United States.</v>
    <v>5800</v>
    <v>Nasdaq Stock Market</v>
    <v>XNAS</v>
    <v>XNAS</v>
    <v>110 W 44th St, NEW YORK, NY, 10036-4011 US</v>
    <v>169.9</v>
    <v>860</v>
    <v>Leisure Products</v>
    <v>Stock</v>
    <v>44265.031193738279</v>
    <v>861</v>
    <v>166.67</v>
    <v>18615010000</v>
    <v>TAKE-TWO INTERACTIVE SOFTWARE, INC.</v>
    <v>TAKE-TWO INTERACTIVE SOFTWARE, INC.</v>
    <v>169</v>
    <v>37.835700000000003</v>
    <v>161.62</v>
    <v>168.57</v>
    <v>167.52</v>
    <v>115177700</v>
    <v>TTWO</v>
    <v>TAKE-TWO INTERACTIVE SOFTWARE, INC. (XNAS:TTWO)</v>
    <v>1972516</v>
    <v>1649169</v>
    <v>1993</v>
  </rv>
  <rv s="2">
    <v>862</v>
  </rv>
  <rv s="0">
    <v>http://en.wikipedia.org/wiki/ADP_(company)</v>
    <v>Wikipedia</v>
  </rv>
  <rv s="3">
    <v>6</v>
    <v>864</v>
  </rv>
  <rv s="4">
    <v>9</v>
    <v>https://www.bing.com/th?id=AMMS_2e13aa227ecc4e2b44c5f0fafb6908d5&amp;qlt=95</v>
    <v>865</v>
    <v>0</v>
    <v>https://www.bing.com/images/search?form=xlimg&amp;q=adp</v>
    <v>Image of AUTOMATIC DATA PROCESSING, INC.</v>
  </rv>
  <rv s="0">
    <v>https://www.bing.com/financeapi/forcetrigger?t=a1mw4c&amp;q=XNAS%3aADP&amp;form=skydnc</v>
    <v>Learn more on Bing</v>
  </rv>
  <rv s="7">
    <v>en-US</v>
    <v>a1mw4c</v>
    <v>268435456</v>
    <v>1</v>
    <v>Powered by Refinitiv</v>
    <v>10</v>
    <v>AUTOMATIC DATA PROCESSING, INC. (XNAS:ADP)</v>
    <v>7</v>
    <v>11</v>
    <v>Finance</v>
    <v>4</v>
    <v>184.29</v>
    <v>103.1101</v>
    <v>0.73199999999999998</v>
    <v>2.64</v>
    <v>5.4629999999999997E-5</v>
    <v>1.4633E-2</v>
    <v>0.01</v>
    <v>USD</v>
    <v>Automatic Data Processing, Inc. (ADP) is a provider of human capital management (HCM) solutions to employers, offering solutions to businesses of various sizes. The Company also provides business process outsourcing solutions. Its segments include Employer Services and Professional Employer Organization (PEO) Services. The Employer Services segment offers a range of human resources (HR) business process outsourcing and technology-enabled HCM solutions. These offerings include payroll services, benefits administration, talent management, HR management, time and attendance management, insurance services, retirement services, and tax and compliance services. ADP TotalSource, ADP's PEO business, offers small and mid-sized businesses a HR outsourcing solution through a co-employment model. As a PEO, ADP TotalSource provides HR management services while the client continues to direct the day-to-day job-related duties of the employees.</v>
    <v>58000</v>
    <v>Nasdaq Stock Market</v>
    <v>XNAS</v>
    <v>XNAS</v>
    <v>1 Adp Blvd, ROSELAND, NJ, 07068-1728 US</v>
    <v>184.29</v>
    <v>866</v>
    <v>Software &amp; IT Services</v>
    <v>Stock</v>
    <v>44265.039030289059</v>
    <v>867</v>
    <v>181.12</v>
    <v>77208980000</v>
    <v>AUTOMATIC DATA PROCESSING, INC.</v>
    <v>AUTOMATIC DATA PROCESSING, INC.</v>
    <v>182.02</v>
    <v>31.363399999999999</v>
    <v>180.42</v>
    <v>183.06</v>
    <v>183.07</v>
    <v>427940200</v>
    <v>ADP</v>
    <v>AUTOMATIC DATA PROCESSING, INC. (XNAS:ADP)</v>
    <v>2250043</v>
    <v>1881383</v>
    <v>1961</v>
  </rv>
  <rv s="2">
    <v>868</v>
  </rv>
  <rv s="0">
    <v>http://ja.wikipedia.org/wiki/エマソン・エレクトリック</v>
    <v>Wikipedia</v>
  </rv>
  <rv s="3">
    <v>262</v>
    <v>870</v>
  </rv>
  <rv s="4">
    <v>9</v>
    <v>https://www.bing.com/th?id=AMMS_ef225299b97dd69abe104edb05aa4ba9&amp;qlt=95</v>
    <v>871</v>
    <v>0</v>
    <v>https://www.bing.com/images/search?form=xlimg&amp;q=emerson+electric</v>
    <v>Image of EMERSON ELECTRIC CO.</v>
  </rv>
  <rv s="0">
    <v>https://www.bing.com/financeapi/forcetrigger?t=a1ry3m&amp;q=XNYS%3aEMR&amp;form=skydnc</v>
    <v>Learn more on Bing</v>
  </rv>
  <rv s="7">
    <v>en-US</v>
    <v>a1ry3m</v>
    <v>268435456</v>
    <v>1</v>
    <v>Powered by Refinitiv</v>
    <v>10</v>
    <v>EMERSON ELECTRIC CO. (XNYS:EMR)</v>
    <v>7</v>
    <v>11</v>
    <v>Finance</v>
    <v>18</v>
    <v>93.38</v>
    <v>37.75</v>
    <v>1.5690999999999999</v>
    <v>-2.17</v>
    <v>5.5579999999999996E-3</v>
    <v>-2.3553999999999999E-2</v>
    <v>0.5</v>
    <v>USD</v>
    <v>Emerson Electric Co. is a global technology, software and engineering company that provides various solutions for customers in industrial, commercial and residential markets. The Company's segments include Automation Solutions; and Climate Technologies and Tools &amp; Home Products, which together comprise the Commercial &amp; Residential Solutions business. Its Automation Solutions segment offers an array of products, integrated solutions, software and services, which enable process, hybrid and discrete manufacturers to optimize production, protect personnel and the environment. It serves various markets, including oil and gas, power generation and life sciences. The Company's Commercial &amp; Residential Solutions business provides products and solutions that promote energy efficiency, enhance household and commercial comfort, and protect food quality and sustainability through heating, air conditioning and refrigeration technology, as well as a broad range of tools and appliance solutions.</v>
    <v>83500</v>
    <v>New York Stock Exchange</v>
    <v>XNYS</v>
    <v>XNYS</v>
    <v>Po Box 4100, 8000 W Florissant Ave, ST. LOUIS, MO, 63136-8506 US</v>
    <v>92.94</v>
    <v>872</v>
    <v>Machinery, Equipment &amp; Components</v>
    <v>Stock</v>
    <v>44264.969936180467</v>
    <v>873</v>
    <v>89.96</v>
    <v>55280730000</v>
    <v>EMERSON ELECTRIC CO.</v>
    <v>EMERSON ELECTRIC CO.</v>
    <v>92.49</v>
    <v>26.680599999999998</v>
    <v>92.13</v>
    <v>89.96</v>
    <v>90.46</v>
    <v>600029700</v>
    <v>EMR</v>
    <v>EMERSON ELECTRIC CO. (XNYS:EMR)</v>
    <v>3371312</v>
    <v>2819551</v>
    <v>1890</v>
  </rv>
  <rv s="2">
    <v>874</v>
  </rv>
  <rv s="0">
    <v>http://en.wikipedia.org/wiki/Hess_Corporation</v>
    <v>Wikipedia</v>
  </rv>
  <rv s="3">
    <v>6</v>
    <v>876</v>
  </rv>
  <rv s="4">
    <v>9</v>
    <v>https://www.bing.com/th?id=AMMS_77da1d16fa4593bef5fe6f20b4cafc19&amp;qlt=95</v>
    <v>877</v>
    <v>0</v>
    <v>https://www.bing.com/images/search?form=xlimg&amp;q=hess+corporation</v>
    <v>Image of HESS CORPORATION</v>
  </rv>
  <rv s="0">
    <v>https://www.bing.com/financeapi/forcetrigger?t=a1ultc&amp;q=XNYS%3aHES&amp;form=skydnc</v>
    <v>Learn more on Bing</v>
  </rv>
  <rv s="7">
    <v>en-US</v>
    <v>a1ultc</v>
    <v>268435456</v>
    <v>1</v>
    <v>Powered by Refinitiv</v>
    <v>10</v>
    <v>HESS CORPORATION (XNYS:HES)</v>
    <v>7</v>
    <v>11</v>
    <v>Finance</v>
    <v>4</v>
    <v>76.239999999999995</v>
    <v>26.06</v>
    <v>2.2162999999999999</v>
    <v>-3.28</v>
    <v>0</v>
    <v>-4.4455999999999996E-2</v>
    <v>0</v>
    <v>USD</v>
    <v>Hess Corporation is an exploration and production company. The Company is engaged in exploration, development, production, transportation, purchase and sale of crude oil, natural gas liquids (NGL) and natural gas. The Company's segments include Exploration and Production, and Midstream. Its Exploration and Production segment explores for, develops, produces, purchases and sells crude oil, NGLs and natural gas with production operations primarily in the United States, Denmark, the Malaysia/Thailand Joint Development Area (JDA), Malaysia and Norway. The Midstream segment provides fee-based services, including crude oil and natural gas gathering, processing of natural gas and the fractionation of NGLs, transportation of crude oil by rail car, terminaling and loading crude oil and NGLs, and the storage and terminaling of propane, primarily in the Bakken shale play of North Dakota.</v>
    <v>1621</v>
    <v>New York Stock Exchange</v>
    <v>XNYS</v>
    <v>XNYS</v>
    <v>1185 AVENUE OF THE AMERICAS, NEW YORK, NY, 10036-2601 US</v>
    <v>74.290000000000006</v>
    <v>878</v>
    <v>Oil &amp; Gas</v>
    <v>Stock</v>
    <v>44265.032605080465</v>
    <v>879</v>
    <v>70.38</v>
    <v>22649470000</v>
    <v>HESS CORPORATION</v>
    <v>HESS CORPORATION</v>
    <v>72.56</v>
    <v>0</v>
    <v>73.78</v>
    <v>70.5</v>
    <v>70.5</v>
    <v>306986500</v>
    <v>HES</v>
    <v>HESS CORPORATION (XNYS:HES)</v>
    <v>2866335</v>
    <v>2397980</v>
    <v>1920</v>
  </rv>
  <rv s="2">
    <v>880</v>
  </rv>
  <rv s="0">
    <v>https://www.bing.com/financeapi/forcetrigger?t=a1uou2&amp;q=XNYS%3aHIG&amp;form=skydnc</v>
    <v>Learn more on Bing</v>
  </rv>
  <rv s="1">
    <v>en-US</v>
    <v>a1uou2</v>
    <v>268435456</v>
    <v>1</v>
    <v>Powered by Refinitiv</v>
    <v>0</v>
    <v>THE HARTFORD FINANCIAL SERVICES GROUP, INC. (XNYS:HIG)</v>
    <v>2</v>
    <v>3</v>
    <v>Finance</v>
    <v>4</v>
    <v>55.871699999999997</v>
    <v>19.04</v>
    <v>1.0209999999999999</v>
    <v>-0.38</v>
    <v>1.6539999999999999E-3</v>
    <v>-6.9360000000000003E-3</v>
    <v>0.09</v>
    <v>USD</v>
    <v>The Hartford Financial Services Group, Inc. is a holding company for insurance and financial services subsidiaries. The Company's segments include Commercial Lines, which provides workers' compensation, property, automobile, marine, livestock, liability and umbrella coverages primarily throughout the United States; Personal Lines, which provides automobile, homeowners and personal umbrella coverages to individuals across the United States; Group Benefits, which provides group life, accident and disability coverage, and other products and services; Property &amp; Casualty Other Operations, which includes certain property and casualty operations, and Mutual Funds, which provides investment management, administration, product distribution and related services to investors.</v>
    <v>19500</v>
    <v>New York Stock Exchange</v>
    <v>XNYS</v>
    <v>XNYS</v>
    <v>1 Hartford Plz, HARTFORD, CT, 06155-0001 US</v>
    <v>55.5</v>
    <v>Insurance</v>
    <v>Stock</v>
    <v>44265.000000022657</v>
    <v>882</v>
    <v>53.66</v>
    <v>19588210000</v>
    <v>THE HARTFORD FINANCIAL SERVICES GROUP, INC.</v>
    <v>THE HARTFORD FINANCIAL SERVICES GROUP, INC.</v>
    <v>54.12</v>
    <v>11.5181</v>
    <v>54.79</v>
    <v>54.41</v>
    <v>54.5</v>
    <v>357514300</v>
    <v>HIG</v>
    <v>THE HARTFORD FINANCIAL SERVICES GROUP, INC. (XNYS:HIG)</v>
    <v>2615706</v>
    <v>2190727</v>
    <v>1985</v>
  </rv>
  <rv s="2">
    <v>883</v>
  </rv>
  <rv s="0">
    <v>http://zh.wikipedia.org/wiki/美国南方电力公司</v>
    <v>Wikipedia</v>
  </rv>
  <rv s="3">
    <v>6</v>
    <v>885</v>
  </rv>
  <rv s="4">
    <v>9</v>
    <v>https://www.bing.com/th?id=AMMS_d40cf8e846d8e119eb5d9dd00327f49e&amp;qlt=95</v>
    <v>886</v>
    <v>0</v>
    <v>https://www.bing.com/images/search?form=xlimg&amp;q=southern+company</v>
    <v>Image of THE SOUTHERN COMPANY</v>
  </rv>
  <rv s="0">
    <v>https://www.bing.com/financeapi/forcetrigger?t=a23a5r&amp;q=XNYS%3aSO&amp;form=skydnc</v>
    <v>Learn more on Bing</v>
  </rv>
  <rv s="7">
    <v>en-US</v>
    <v>a23a5r</v>
    <v>268435456</v>
    <v>1</v>
    <v>Powered by Refinitiv</v>
    <v>10</v>
    <v>THE SOUTHERN COMPANY (XNYS:SO)</v>
    <v>7</v>
    <v>11</v>
    <v>Finance</v>
    <v>4</v>
    <v>65.11</v>
    <v>41.96</v>
    <v>0.39729999999999999</v>
    <v>-0.2</v>
    <v>-1.01E-3</v>
    <v>-3.3550000000000003E-3</v>
    <v>-0.06</v>
    <v>USD</v>
    <v>The Southern Company (Southern Company) is a holding company. The Company owns all of the stock of the traditional electric operating companies and the parent entities of Southern Power Company (Southern Power) and Southern Company Gas, and owns other direct and indirect subsidiaries. The Company owns all of the common stock of Alabama Power Company (Alabama Power), Georgia Power Company (Georgia Power), and Mississippi Power Company (Mississippi Power), each of which is an operating public utility company. The primary business of the Southern Company system is electricity sales by the traditional electric operating companies and Southern Power and the distribution of natural gas by Southern Company Gas. The Company's segments include Gas distribution operations, Gas marketing services, Wholesale gas services, Gas Pipeline investments and All other.</v>
    <v>27700</v>
    <v>New York Stock Exchange</v>
    <v>XNYS</v>
    <v>XNYS</v>
    <v>30 Ivan Allen Jr Blvd NW, ATLANTA, GA, 30308-3003 US</v>
    <v>59.96</v>
    <v>887</v>
    <v>Electrical Utilities &amp; IPPs</v>
    <v>Stock</v>
    <v>44265.000000010936</v>
    <v>888</v>
    <v>59.24</v>
    <v>62984500000</v>
    <v>THE SOUTHERN COMPANY</v>
    <v>THE SOUTHERN COMPANY</v>
    <v>59.7</v>
    <v>20.363199999999999</v>
    <v>59.61</v>
    <v>59.41</v>
    <v>59.35</v>
    <v>1056610000</v>
    <v>SO</v>
    <v>THE SOUTHERN COMPANY (XNYS:SO)</v>
    <v>4703201</v>
    <v>3940308</v>
    <v>1945</v>
  </rv>
  <rv s="2">
    <v>889</v>
  </rv>
  <rv s="0">
    <v>http://en.wikipedia.org/wiki/Bank_of_America</v>
    <v>Wikipedia</v>
  </rv>
  <rv s="3">
    <v>6</v>
    <v>891</v>
  </rv>
  <rv s="4">
    <v>9</v>
    <v>https://www.bing.com/th?id=AMMS_0720042c42661f705c810fedd777349a&amp;qlt=95</v>
    <v>892</v>
    <v>0</v>
    <v>https://www.bing.com/images/search?form=xlimg&amp;q=bank+of+america</v>
    <v>Image of BANK OF AMERICA CORPORATION</v>
  </rv>
  <rv s="0">
    <v>https://www.bing.com/financeapi/forcetrigger?t=a1o4sm&amp;q=XNYS%3aBAC&amp;form=skydnc</v>
    <v>Learn more on Bing</v>
  </rv>
  <rv s="7">
    <v>en-US</v>
    <v>a1o4sm</v>
    <v>268435456</v>
    <v>1</v>
    <v>Powered by Refinitiv</v>
    <v>10</v>
    <v>BANK OF AMERICA CORPORATION (XNYS:BAC)</v>
    <v>7</v>
    <v>11</v>
    <v>Finance</v>
    <v>4</v>
    <v>37.729999999999997</v>
    <v>17.95</v>
    <v>1.5615000000000001</v>
    <v>-0.81</v>
    <v>0</v>
    <v>-2.1815000000000001E-2</v>
    <v>0</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37.159999999999997</v>
    <v>893</v>
    <v>Banking Services</v>
    <v>Stock</v>
    <v>44265.041344270314</v>
    <v>894</v>
    <v>35.81</v>
    <v>320550200000</v>
    <v>BANK OF AMERICA CORPORATION</v>
    <v>BANK OF AMERICA CORPORATION</v>
    <v>36.549999999999997</v>
    <v>19.822399999999998</v>
    <v>37.130000000000003</v>
    <v>36.32</v>
    <v>36.32</v>
    <v>8633186000</v>
    <v>BAC</v>
    <v>BANK OF AMERICA CORPORATION (XNYS:BAC)</v>
    <v>63946003</v>
    <v>53592616</v>
    <v>1998</v>
  </rv>
  <rv s="2">
    <v>895</v>
  </rv>
  <rv s="0">
    <v>http://ja.wikipedia.org/wiki/キンダー・モルガン</v>
    <v>Wikipedia</v>
  </rv>
  <rv s="3">
    <v>659</v>
    <v>897</v>
  </rv>
  <rv s="4">
    <v>9</v>
    <v>https://www.bing.com/th?id=AMMS_00e3eb0c576369c463648c3cea6f1929&amp;qlt=95</v>
    <v>898</v>
    <v>0</v>
    <v>https://www.bing.com/images/search?form=xlimg&amp;q=kinder+morgan</v>
    <v>Image of KINDER MORGAN, INC.</v>
  </rv>
  <rv s="0">
    <v>https://www.bing.com/financeapi/forcetrigger?t=a1wkbh&amp;q=XNYS%3aKMI&amp;form=skydnc</v>
    <v>Learn more on Bing</v>
  </rv>
  <rv s="7">
    <v>en-US</v>
    <v>a1wkbh</v>
    <v>268435456</v>
    <v>1</v>
    <v>Powered by Refinitiv</v>
    <v>10</v>
    <v>KINDER MORGAN, INC. (XNYS:KMI)</v>
    <v>7</v>
    <v>11</v>
    <v>Finance</v>
    <v>4</v>
    <v>17.97</v>
    <v>9.42</v>
    <v>1.1012</v>
    <v>-0.55000000000000004</v>
    <v>5.7430000000000007E-3</v>
    <v>-3.3908999999999995E-2</v>
    <v>0.09</v>
    <v>USD</v>
    <v>Kinder Morgan, Inc. is an energy infrastructure company. It operates through four segments. Its Natural Gas Pipelines segment is engaged in the ownership and operation of interstate and intrastate natural gas pipeline and storage systems, and liquefied natural gas facilities, among others. Its CO2 segment is engaged in the production, transportation and marketing of carbon dioxide (CO2) to oil fields, and the ownership and operation of a crude oil pipeline system. Its Terminals segment is engaged in the ownership and/or operation of liquids and bulk terminal facilities located throughout the United States and portions of Canada, and Jones Act tankers. Its Products Pipelines segment is engaged in the ownership and operation of refined petroleum products, natural gas liquids and crude oil and condensate pipelines.</v>
    <v>10524</v>
    <v>New York Stock Exchange</v>
    <v>XNYS</v>
    <v>XNYS</v>
    <v>1001 Louisiana St Ste 1000, HOUSTON, TX, 77002-5089 US</v>
    <v>16.2</v>
    <v>899</v>
    <v>Oil &amp; Gas Related Equipment and Services</v>
    <v>Stock</v>
    <v>44265.038680520316</v>
    <v>900</v>
    <v>15.64</v>
    <v>36714550000</v>
    <v>KINDER MORGAN, INC.</v>
    <v>KINDER MORGAN, INC.</v>
    <v>16.03</v>
    <v>347.69560000000001</v>
    <v>16.22</v>
    <v>15.67</v>
    <v>15.76</v>
    <v>2263536000</v>
    <v>KMI</v>
    <v>KINDER MORGAN, INC. (XNYS:KMI)</v>
    <v>20812600</v>
    <v>17487290</v>
    <v>2006</v>
  </rv>
  <rv s="2">
    <v>901</v>
  </rv>
  <rv s="0">
    <v>http://en.wikipedia.org/wiki/Microsoft</v>
    <v>Wikipedia</v>
  </rv>
  <rv s="3">
    <v>6</v>
    <v>903</v>
  </rv>
  <rv s="4">
    <v>9</v>
    <v>https://www.bing.com/th?id=AMMS_c6939a08cba290c186ef1b935254e91d&amp;qlt=95</v>
    <v>904</v>
    <v>0</v>
    <v>https://www.bing.com/images/search?form=xlimg&amp;q=microsoft</v>
    <v>Image of MICROSOFT CORPORATION</v>
  </rv>
  <rv s="0">
    <v>https://www.bing.com/financeapi/forcetrigger?t=a1xzim&amp;q=XNAS%3aMSFT&amp;form=skydnc</v>
    <v>Learn more on Bing</v>
  </rv>
  <rv s="7">
    <v>en-US</v>
    <v>a1xzim</v>
    <v>268435456</v>
    <v>1</v>
    <v>Powered by Refinitiv</v>
    <v>10</v>
    <v>MICROSOFT CORPORATION (XNAS:MSFT)</v>
    <v>7</v>
    <v>11</v>
    <v>Finance</v>
    <v>4</v>
    <v>246.13</v>
    <v>132.52000000000001</v>
    <v>0.80779999999999996</v>
    <v>6.39</v>
    <v>-8.5550000000000003E-4</v>
    <v>2.8100999999999998E-2</v>
    <v>-0.2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235.38390000000001</v>
    <v>905</v>
    <v>Software &amp; IT Services</v>
    <v>Stock</v>
    <v>44265.041337140625</v>
    <v>906</v>
    <v>231.67</v>
    <v>1715025000000</v>
    <v>MICROSOFT CORPORATION</v>
    <v>MICROSOFT CORPORATION</v>
    <v>232.88</v>
    <v>33.8673</v>
    <v>227.39</v>
    <v>233.78</v>
    <v>233.58</v>
    <v>7542216000</v>
    <v>MSFT</v>
    <v>MICROSOFT CORPORATION (XNAS:MSFT)</v>
    <v>33080531</v>
    <v>27800985</v>
    <v>1993</v>
  </rv>
  <rv s="2">
    <v>907</v>
  </rv>
  <rv s="0">
    <v>https://www.bing.com/financeapi/forcetrigger?t=a1vb5r&amp;q=XNAS%3aIDXX&amp;form=skydnc</v>
    <v>Learn more on Bing</v>
  </rv>
  <rv s="1">
    <v>en-US</v>
    <v>a1vb5r</v>
    <v>268435456</v>
    <v>1</v>
    <v>Powered by Refinitiv</v>
    <v>0</v>
    <v>IDEXX LABORATORIES, INC. (XNAS:IDXX)</v>
    <v>2</v>
    <v>3</v>
    <v>Finance</v>
    <v>4</v>
    <v>573.99</v>
    <v>168.65</v>
    <v>0.90410000000000001</v>
    <v>10.97</v>
    <v>-3.1809999999999998E-3</v>
    <v>2.2730999999999998E-2</v>
    <v>-1.57</v>
    <v>USD</v>
    <v>IDEXX Laboratories, Inc. develops, manufactures and distributes products and provides services for the companion animal veterinary, livestock and poultry, dairy and water testing markets. The Company also sells a line of portable electrolytes and blood gas analyzers for the human point-of-care medical diagnostics market. Its segments include diagnostic and information technology-based products and services for the veterinary market, which the Company refers to as the Companion Animal Group; water quality products; diagnostic products and services for livestock and poultry health, which the Company refers to as Livestock, Poultry and Dairy, and Other operating segment, which combines and presents products for the human point-of-care medical diagnostics market with its pharmaceutical product line and its out-licensing arrangements. Its products and services include point-of-care veterinary diagnostic products, comprising instruments, consumables and rapid assay test kits, among others.</v>
    <v>9300</v>
    <v>Nasdaq Stock Market</v>
    <v>XNAS</v>
    <v>XNAS</v>
    <v>1 Idexx Dr, WESTBROOK, ME, 04092-2041 US</v>
    <v>507.16</v>
    <v>Healthcare Equipment &amp; Supplies</v>
    <v>Stock</v>
    <v>44265.036091550784</v>
    <v>909</v>
    <v>493.09</v>
    <v>41226630000</v>
    <v>IDEXX LABORATORIES, INC.</v>
    <v>IDEXX LABORATORIES, INC.</v>
    <v>500.33</v>
    <v>71.925700000000006</v>
    <v>482.6</v>
    <v>493.57</v>
    <v>492</v>
    <v>85426080</v>
    <v>IDXX</v>
    <v>IDEXX LABORATORIES, INC. (XNAS:IDXX)</v>
    <v>643902</v>
    <v>542293</v>
    <v>1983</v>
  </rv>
  <rv s="2">
    <v>910</v>
  </rv>
  <rv s="0">
    <v>https://www.bing.com/financeapi/forcetrigger?t=a1skmw&amp;q=XNAS%3aFANG&amp;form=skydnc</v>
    <v>Learn more on Bing</v>
  </rv>
  <rv s="1">
    <v>en-US</v>
    <v>a1skmw</v>
    <v>268435456</v>
    <v>1</v>
    <v>Powered by Refinitiv</v>
    <v>0</v>
    <v>DIAMONDBACK ENERGY, INC. (XNAS:FANG)</v>
    <v>2</v>
    <v>3</v>
    <v>Finance</v>
    <v>4</v>
    <v>88.75</v>
    <v>14.55</v>
    <v>2.73</v>
    <v>-3.14</v>
    <v>-1.2587999999999998E-2</v>
    <v>-3.7305000000000005E-2</v>
    <v>-1.02</v>
    <v>USD</v>
    <v>Diamondback Energy, Inc. is an independent oil and natural gas company. The Company focuses on the acquisition, development, exploration and exploitation of unconventional onshore oil and natural gas reserves in the Permian Basin in West Texas. As of December 31, 2016, the Company's total net acreage position in the Permian Basin was approximately 105,894 net acres. As of December 31, 2016, the Company, through its subsidiary, Viper Energy Partners LP (Viper), owned mineral interests underlying approximately 107,568 gross acres primarily in Midland County, Texas in the Permian Basin. The Permian Basin area covers a portion of western Texas and eastern New Mexico. The Company's reserves are located in the Permian Basin of West Texas, in particular in the Clearfork, Spraberry, Wolfcamp, Cline, Strawn and Atoka formations. The Company refers to the Clearfork, Spraberry, Wolfcamp, Strawn and Atoka formations collectively as the Wolfberry play.</v>
    <v>732</v>
    <v>Nasdaq Stock Market</v>
    <v>XNAS</v>
    <v>XNAS</v>
    <v>500 WEST TEXAS, SUITE 1200, MIDLAND, TX, 79701 US</v>
    <v>83.61</v>
    <v>Oil &amp; Gas</v>
    <v>Stock</v>
    <v>44265.03643359922</v>
    <v>912</v>
    <v>79.930000000000007</v>
    <v>13300180000</v>
    <v>DIAMONDBACK ENERGY, INC.</v>
    <v>DIAMONDBACK ENERGY, INC.</v>
    <v>83</v>
    <v>29.825800000000001</v>
    <v>84.17</v>
    <v>81.03</v>
    <v>80.010000000000005</v>
    <v>158015700</v>
    <v>FANG</v>
    <v>DIAMONDBACK ENERGY, INC. (XNAS:FANG)</v>
    <v>3557561</v>
    <v>2996294</v>
    <v>2011</v>
  </rv>
  <rv s="2">
    <v>913</v>
  </rv>
  <rv s="0">
    <v>https://www.bing.com/financeapi/forcetrigger?t=a1wpxm&amp;q=XNYS%3aL&amp;form=skydnc</v>
    <v>Learn more on Bing</v>
  </rv>
  <rv s="1">
    <v>en-US</v>
    <v>a1wpxm</v>
    <v>268435456</v>
    <v>1</v>
    <v>Powered by Refinitiv</v>
    <v>0</v>
    <v>LOEWS CORPORATION (XNYS:L)</v>
    <v>2</v>
    <v>3</v>
    <v>Finance</v>
    <v>4</v>
    <v>51.16</v>
    <v>27.324999999999999</v>
    <v>0.90059999999999996</v>
    <v>-1.03</v>
    <v>0</v>
    <v>-2.0518000000000002E-2</v>
    <v>0</v>
    <v>USD</v>
    <v>Loews Corporation is a holding company. The Company, through its subsidiaries, is engaged in commercial property and casualty insurance; operation of offshore oil and gas drilling rigs; transportation and storage of natural gas and natural gas liquids, and operation of a chain of hotels. The Company has five segments consisted of its four individual operating subsidiaries, CNA Financial Corporation (CNA), Diamond Offshore Drilling, Inc. (Diamond Offshore), Boardwalk Pipeline Partners, LP (Boardwalk Pipeline) and Loews Hotels Holding Corporation (Loews Hotels), and the Corporate segment. CNA's insurance products include commercial property and casualty coverages, including surety. CNA's services include risk management, information services, warranty and claims administration. CNA's core business, commercial property and casualty insurance operations include Specialty, Commercial and International lines of business.</v>
    <v>12200</v>
    <v>New York Stock Exchange</v>
    <v>XNYS</v>
    <v>XNYS</v>
    <v>667 MADISON AVE, NEW YORK, NY, 10065-8087 US</v>
    <v>50.37</v>
    <v>Insurance</v>
    <v>Stock</v>
    <v>44265.000000010936</v>
    <v>915</v>
    <v>48.618000000000002</v>
    <v>13405740000</v>
    <v>LOEWS CORPORATION</v>
    <v>LOEWS CORPORATION</v>
    <v>49.7</v>
    <v>0</v>
    <v>50.2</v>
    <v>49.17</v>
    <v>49.17</v>
    <v>267046600</v>
    <v>L</v>
    <v>LOEWS CORPORATION (XNYS:L)</v>
    <v>1048727</v>
    <v>885041</v>
    <v>1969</v>
  </rv>
  <rv s="2">
    <v>916</v>
  </rv>
  <rv s="0">
    <v>http://en.wikipedia.org/wiki/Monolithic_Power_Systems</v>
    <v>Wikipedia</v>
  </rv>
  <rv s="3">
    <v>6</v>
    <v>918</v>
  </rv>
  <rv s="4">
    <v>9</v>
    <v>https://www.bing.com/th?id=AMMS_96d043d8e4e3284e8d3be694f31db922&amp;qlt=95</v>
    <v>919</v>
    <v>0</v>
    <v>https://www.bing.com/images/search?form=xlimg&amp;q=monolithic+power+systems</v>
    <v>Image of MONOLITHIC POWER SYSTEMS, INC.</v>
  </rv>
  <rv s="0">
    <v>https://www.bing.com/financeapi/forcetrigger?t=a1xwnm&amp;q=XNAS%3aMPWR&amp;form=skydnc</v>
    <v>Learn more on Bing</v>
  </rv>
  <rv s="7">
    <v>en-US</v>
    <v>a1xwnm</v>
    <v>268435456</v>
    <v>1</v>
    <v>Powered by Refinitiv</v>
    <v>10</v>
    <v>MONOLITHIC POWER SYSTEMS, INC. (XNAS:MPWR)</v>
    <v>7</v>
    <v>11</v>
    <v>Finance</v>
    <v>4</v>
    <v>406.75</v>
    <v>130.12</v>
    <v>0.96540000000000004</v>
    <v>21.81</v>
    <v>0</v>
    <v>7.2206999999999993E-2</v>
    <v>0</v>
    <v>USD</v>
    <v>Monolithic Power Systems, Inc. designs, develops and markets integrated power semiconductor solutions and power delivery architectures. The Company operates in the design, development, marketing and sale of power solutions for the communications, storage and computing, consumer and industrial markets segment. The Company's product families include Direct Current (DC) to DC Products, and Lighting Control Products. The Company's DC to DC integrated circuits (ICs) are used to convert and control voltages within a range of electronic systems, such as portable electronic devices, wireless local area network (LAN) access points, computers, monitors, automobiles and medical equipment. Lighting control ICs are used in backlighting and general illumination products. In addition to Alternating Current (AC)/DC offline solutions for lighting illumination applications, the Company also offers AC/DC power conversion solutions for end products that plug into a wall outlet.</v>
    <v>2209</v>
    <v>Nasdaq Stock Market</v>
    <v>XNAS</v>
    <v>XNAS</v>
    <v>5808 Lake Washington Blvd NE, KIRKLAND, WA, 98033-7350 US</v>
    <v>334.02</v>
    <v>920</v>
    <v>Semiconductors &amp; Semiconductor Equipment</v>
    <v>Stock</v>
    <v>44264.929196596873</v>
    <v>921</v>
    <v>313.13</v>
    <v>13779820000</v>
    <v>MONOLITHIC POWER SYSTEMS, INC.</v>
    <v>MONOLITHIC POWER SYSTEMS, INC.</v>
    <v>314.83</v>
    <v>86.430400000000006</v>
    <v>302.05</v>
    <v>323.86</v>
    <v>323.86</v>
    <v>45621000</v>
    <v>MPWR</v>
    <v>MONOLITHIC POWER SYSTEMS, INC. (XNAS:MPWR)</v>
    <v>1054583</v>
    <v>890629</v>
    <v>2004</v>
  </rv>
  <rv s="2">
    <v>922</v>
  </rv>
  <rv s="0">
    <v>http://en.wikipedia.org/wiki/Cadence_Design_Systems</v>
    <v>Wikipedia</v>
  </rv>
  <rv s="3">
    <v>6</v>
    <v>924</v>
  </rv>
  <rv s="4">
    <v>9</v>
    <v>https://www.bing.com/th?id=AMMS_ee2a034fbfd96909b87f1d7f46a15eee&amp;qlt=95</v>
    <v>925</v>
    <v>0</v>
    <v>https://www.bing.com/images/search?form=xlimg&amp;q=cadence+design+systems</v>
    <v>Image of CADENCE DESIGN SYSTEMS, INC.</v>
  </rv>
  <rv s="0">
    <v>https://www.bing.com/financeapi/forcetrigger?t=a1pejc&amp;q=XNAS%3aCDNS&amp;form=skydnc</v>
    <v>Learn more on Bing</v>
  </rv>
  <rv s="7">
    <v>en-US</v>
    <v>a1pejc</v>
    <v>268435456</v>
    <v>1</v>
    <v>Powered by Refinitiv</v>
    <v>10</v>
    <v>CADENCE DESIGN SYSTEMS, INC. (XNAS:CDNS)</v>
    <v>7</v>
    <v>11</v>
    <v>Finance</v>
    <v>4</v>
    <v>149.08000000000001</v>
    <v>51.39</v>
    <v>1.0767</v>
    <v>7.62</v>
    <v>2.042E-3</v>
    <v>6.3670000000000004E-2</v>
    <v>0.26</v>
    <v>USD</v>
    <v>Cadence Design Systems, Inc. provides solutions that enable its customers to design electronic products. The Company's product categories include Functional Verification, Digital integrated circuits (IC) Design and Signoff, Custom IC Design and Verification, System Interconnect and Analysis, and intellectual property (IP). Functional verification products are used to verify that the circuitry or the software designed to perform as intended. Digital IC design offerings are used to create representations of a digital circuit or an IC that can be verified for correctness prior to implementation. Custom IC design and verification offerings are used to create schematic and physical representations of circuits down to the transistor level for analog and memory designs. System Interconnect and Analysis offerings are used to develop printed circuit boards and IC packages. Design IP offerings consist of functional blocks, which customers integrate into their ICs for the development process.</v>
    <v>8800</v>
    <v>Nasdaq Stock Market</v>
    <v>XNAS</v>
    <v>XNAS</v>
    <v>2655 Seely Ave, SAN JOSE, CA, 95134-1931 US</v>
    <v>128.68</v>
    <v>926</v>
    <v>Software &amp; IT Services</v>
    <v>Stock</v>
    <v>44265.026623032034</v>
    <v>927</v>
    <v>123.27</v>
    <v>33387610000</v>
    <v>CADENCE DESIGN SYSTEMS, INC.</v>
    <v>CADENCE DESIGN SYSTEMS, INC.</v>
    <v>123.7</v>
    <v>56.675800000000002</v>
    <v>119.68</v>
    <v>127.3</v>
    <v>127.56</v>
    <v>278974000</v>
    <v>CDNS</v>
    <v>CADENCE DESIGN SYSTEMS, INC. (XNAS:CDNS)</v>
    <v>2365088</v>
    <v>1998566</v>
    <v>1987</v>
  </rv>
  <rv s="2">
    <v>928</v>
  </rv>
  <rv s="0">
    <v>http://en.wikipedia.org/wiki/CVS_Health</v>
    <v>Wikipedia</v>
  </rv>
  <rv s="3">
    <v>6</v>
    <v>930</v>
  </rv>
  <rv s="4">
    <v>9</v>
    <v>https://www.bing.com/th?id=AMMS_de0354b26c9c5f8e1b0e62bd0f836214&amp;qlt=95</v>
    <v>931</v>
    <v>0</v>
    <v>https://www.bing.com/images/search?form=xlimg&amp;q=cvs+health</v>
    <v>Image of CVS HEALTH CORPORATION</v>
  </rv>
  <rv s="0">
    <v>https://www.bing.com/financeapi/forcetrigger?t=a1qlnm&amp;q=XNYS%3aCVS&amp;form=skydnc</v>
    <v>Learn more on Bing</v>
  </rv>
  <rv s="7">
    <v>en-US</v>
    <v>a1qlnm</v>
    <v>268435456</v>
    <v>1</v>
    <v>Powered by Refinitiv</v>
    <v>10</v>
    <v>CVS HEALTH CORPORATION (XNYS:CVS)</v>
    <v>7</v>
    <v>11</v>
    <v>Finance</v>
    <v>4</v>
    <v>77.230199999999996</v>
    <v>52.04</v>
    <v>0.79359999999999997</v>
    <v>-0.5</v>
    <v>0</v>
    <v>-6.9710000000000006E-3</v>
    <v>0</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300000</v>
    <v>New York Stock Exchange</v>
    <v>XNYS</v>
    <v>XNYS</v>
    <v>1 Cvs Dr, WOONSOCKET, RI, 02895-6146 US</v>
    <v>73.05</v>
    <v>932</v>
    <v>Healthcare Providers &amp; Services</v>
    <v>Stock</v>
    <v>44265.039347048434</v>
    <v>933</v>
    <v>71.180000000000007</v>
    <v>94063490000</v>
    <v>CVS HEALTH CORPORATION</v>
    <v>CVS HEALTH CORPORATION</v>
    <v>72.349999999999994</v>
    <v>13.108700000000001</v>
    <v>71.73</v>
    <v>71.23</v>
    <v>71.23</v>
    <v>1311355000</v>
    <v>CVS</v>
    <v>CVS HEALTH CORPORATION (XNYS:CVS)</v>
    <v>8697300</v>
    <v>7361497</v>
    <v>1996</v>
  </rv>
  <rv s="2">
    <v>934</v>
  </rv>
  <rv s="0">
    <v>http://es.wikipedia.org/wiki/Omnicom_Group</v>
    <v>Wikipedia</v>
  </rv>
  <rv s="3">
    <v>6</v>
    <v>936</v>
  </rv>
  <rv s="4">
    <v>9</v>
    <v>https://www.bing.com/th?id=AMMS_8ce058f421b8267b963b3320ede37c3e&amp;qlt=95</v>
    <v>937</v>
    <v>0</v>
    <v>https://www.bing.com/images/search?form=xlimg&amp;q=omnicom+group</v>
    <v>Image of OMNICOM GROUP INC.</v>
  </rv>
  <rv s="0">
    <v>https://www.bing.com/financeapi/forcetrigger?t=a1z7mw&amp;q=XNYS%3aOMC&amp;form=skydnc</v>
    <v>Learn more on Bing</v>
  </rv>
  <rv s="7">
    <v>en-US</v>
    <v>a1z7mw</v>
    <v>268435456</v>
    <v>1</v>
    <v>Powered by Refinitiv</v>
    <v>10</v>
    <v>OMNICOM GROUP INC. (XNYS:OMC)</v>
    <v>7</v>
    <v>11</v>
    <v>Finance</v>
    <v>4</v>
    <v>77.784999999999997</v>
    <v>44.5</v>
    <v>0.89539999999999997</v>
    <v>-1.1100000000000001</v>
    <v>0</v>
    <v>-1.4496999999999999E-2</v>
    <v>0</v>
    <v>USD</v>
    <v>Omnicom Group Inc. is a holding company. The Company provides advertising, marketing and corporate communications services. The Company's branded networks and agencies operate in all markets around the world and provide a range of services, which it groups into four disciplines: advertising, customer relationship management (CRM), public relations and specialty communications. The Company caters to various industry sectors, such as food and beverage, consumer products, pharmaceuticals and healthcare, financial services, technology, travel and entertainment, telecommunications and retail. The Company's branded networks and agencies conduct business on a global basis and operate in the geographic regions, such as The Americas, which includes North America and Latin America; EMEA, which includes Europe, the Middle East and Africa, and Asia Pacific, which includes Australia, China, India, Japan, Korea, New Zealand, Singapore and other Asian countries.</v>
    <v>64100</v>
    <v>New York Stock Exchange</v>
    <v>XNYS</v>
    <v>XNYS</v>
    <v>280 Park Avenue, NEW YORK, NY, 10017 US</v>
    <v>76.66</v>
    <v>938</v>
    <v>Media &amp; Publishing</v>
    <v>Stock</v>
    <v>44265.000000010936</v>
    <v>939</v>
    <v>74.92</v>
    <v>16614160000</v>
    <v>OMNICOM GROUP INC.</v>
    <v>OMNICOM GROUP INC.</v>
    <v>76.13</v>
    <v>17.532900000000001</v>
    <v>76.569999999999993</v>
    <v>75.459999999999994</v>
    <v>75.459999999999994</v>
    <v>215014400</v>
    <v>OMC</v>
    <v>OMNICOM GROUP INC. (XNYS:OMC)</v>
    <v>2172118</v>
    <v>1838916</v>
    <v>1944</v>
  </rv>
  <rv s="2">
    <v>940</v>
  </rv>
  <rv s="0">
    <v>http://en.wikipedia.org/wiki/McDonald's</v>
    <v>Wikipedia</v>
  </rv>
  <rv s="3">
    <v>6</v>
    <v>942</v>
  </rv>
  <rv s="4">
    <v>9</v>
    <v>https://www.bing.com/th?id=AMMS_7d8255243964a8970376f8dd41121106&amp;qlt=95</v>
    <v>943</v>
    <v>0</v>
    <v>https://www.bing.com/images/search?form=xlimg&amp;q=mcdonald%27s</v>
    <v>Image of MCDONALD'S CORPORATION</v>
  </rv>
  <rv s="0">
    <v>https://www.bing.com/financeapi/forcetrigger?t=a1xdec&amp;q=XNYS%3aMCD&amp;form=skydnc</v>
    <v>Learn more on Bing</v>
  </rv>
  <rv s="7">
    <v>en-US</v>
    <v>a1xdec</v>
    <v>268435456</v>
    <v>1</v>
    <v>Powered by Refinitiv</v>
    <v>10</v>
    <v>MCDONALD'S CORPORATION (XNYS:MCD)</v>
    <v>7</v>
    <v>11</v>
    <v>Finance</v>
    <v>4</v>
    <v>231.91</v>
    <v>124.23</v>
    <v>0.60189999999999999</v>
    <v>-0.56000000000000005</v>
    <v>2.398E-4</v>
    <v>-2.6779999999999998E-3</v>
    <v>0.05</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200000</v>
    <v>New York Stock Exchange</v>
    <v>XNYS</v>
    <v>XNYS</v>
    <v>110 N Carpenter St, CHICAGO, IL, 60607-2104 US</v>
    <v>211.2</v>
    <v>944</v>
    <v>Hotels &amp; Entertainment Services</v>
    <v>Stock</v>
    <v>44265.039599849217</v>
    <v>945</v>
    <v>208.28</v>
    <v>155906600000</v>
    <v>MCDONALD'S CORPORATION</v>
    <v>MCDONALD'S CORPORATION</v>
    <v>210.63</v>
    <v>33.167299999999997</v>
    <v>209.11</v>
    <v>208.55</v>
    <v>208.6</v>
    <v>745572100</v>
    <v>MCD</v>
    <v>MCDONALD'S CORPORATION (XNYS:MCD)</v>
    <v>3646703</v>
    <v>3094755</v>
    <v>1964</v>
  </rv>
  <rv s="2">
    <v>946</v>
  </rv>
  <rv s="0">
    <v>http://en.wikipedia.org/wiki/Pioneer_Natural_Resources</v>
    <v>Wikipedia</v>
  </rv>
  <rv s="3">
    <v>6</v>
    <v>948</v>
  </rv>
  <rv s="4">
    <v>9</v>
    <v>https://www.bing.com/th?id=AMMS_957baee417187ccb276061e38ef2b997&amp;qlt=95</v>
    <v>949</v>
    <v>0</v>
    <v>https://www.bing.com/images/search?form=xlimg&amp;q=pioneer+natural+resources</v>
    <v>Image of PIONEER NATURAL RESOURCES COMPANY</v>
  </rv>
  <rv s="0">
    <v>https://www.bing.com/financeapi/forcetrigger?t=a21gsm&amp;q=XNYS%3aPXD&amp;form=skydnc</v>
    <v>Learn more on Bing</v>
  </rv>
  <rv s="7">
    <v>en-US</v>
    <v>a21gsm</v>
    <v>268435456</v>
    <v>1</v>
    <v>Powered by Refinitiv</v>
    <v>10</v>
    <v>PIONEER NATURAL RESOURCES COMPANY (XNYS:PXD)</v>
    <v>7</v>
    <v>11</v>
    <v>Finance</v>
    <v>4</v>
    <v>165.57499999999999</v>
    <v>48.62</v>
    <v>1.9602999999999999</v>
    <v>-5.16</v>
    <v>0</v>
    <v>-3.1834000000000001E-2</v>
    <v>0</v>
    <v>USD</v>
    <v>Pioneer Natural Resources Company is an oil and gas exploration and production company. The Company explores for, develops and produces oil, natural gas liquids (NGLs) and gas within the United States, with operations primarily in the Permian Basin in West Texas. The Company's operations include well stimulation and completion activities, such as hydraulic fracturing, and water distribution and disposal activities As of December 31, 2018, the Company owned interests in 11 gas processing plants and two treating facilities. Its Spraberry/Wolfcamp field covered approximately 800,000 gross acres (690,000 net acres).</v>
    <v>1853</v>
    <v>New York Stock Exchange</v>
    <v>XNYS</v>
    <v>XNYS</v>
    <v>777 Hidden Ridge, 5205 N Oconnor Blvd, IRVING, TX, 75038 US</v>
    <v>165.17</v>
    <v>950</v>
    <v>Oil &amp; Gas</v>
    <v>Stock</v>
    <v>44265.032605068751</v>
    <v>951</v>
    <v>156.83000000000001</v>
    <v>35105500000</v>
    <v>PIONEER NATURAL RESOURCES COMPANY</v>
    <v>PIONEER NATURAL RESOURCES COMPANY</v>
    <v>159.69</v>
    <v>0</v>
    <v>162.09</v>
    <v>156.93</v>
    <v>156.93</v>
    <v>216580300</v>
    <v>PXD</v>
    <v>PIONEER NATURAL RESOURCES COMPANY (XNYS:PXD)</v>
    <v>3112299</v>
    <v>2653019</v>
    <v>1997</v>
  </rv>
  <rv s="2">
    <v>952</v>
  </rv>
  <rv s="0">
    <v>http://en.wikipedia.org/wiki/American_International_Group</v>
    <v>Wikipedia</v>
  </rv>
  <rv s="3">
    <v>6</v>
    <v>954</v>
  </rv>
  <rv s="4">
    <v>9</v>
    <v>https://www.bing.com/th?id=AMMS_e1c26a68160042938a4c12237d225a80&amp;qlt=95</v>
    <v>955</v>
    <v>0</v>
    <v>https://www.bing.com/images/search?form=xlimg&amp;q=american+international+group</v>
    <v>Image of AMERICAN INTERNATIONAL GROUP, INC.</v>
  </rv>
  <rv s="0">
    <v>https://www.bing.com/financeapi/forcetrigger?t=a1n6f2&amp;q=XNYS%3aAIG&amp;form=skydnc</v>
    <v>Learn more on Bing</v>
  </rv>
  <rv s="7">
    <v>en-US</v>
    <v>a1n6f2</v>
    <v>268435456</v>
    <v>1</v>
    <v>Powered by Refinitiv</v>
    <v>10</v>
    <v>AMERICAN INTERNATIONAL GROUP, INC. (XNYS:AIG)</v>
    <v>7</v>
    <v>11</v>
    <v>Finance</v>
    <v>4</v>
    <v>48.22</v>
    <v>16.07</v>
    <v>1.3692</v>
    <v>-0.62</v>
    <v>-4.5050000000000003E-3</v>
    <v>-1.3124E-2</v>
    <v>-0.21</v>
    <v>USD</v>
    <v>American International Group, Inc. is a global insurance company. The Company provides a range of property casualty insurance, life insurance, retirement solutions and other financial services to customers. Its diverse offerings include products and services that help businesses and individuals protect their assets, manage risks and provide for retirement security. The Company’s segments consist of General Insurance, Life and Retirement, Other Operations, and a Legacy Portfolio. General Insurance segment consists of two modules: North America and International. Life and Retirement segment consists of four modules: Individual Retirement, Group Retirement, Life Insurance and Institutional Markets. Other Operations includes Blackboard U.S. Holdings, Inc., which is the Company’s technology-driven subsidiary. Legacy Portfolio consists of its run-off insurance lines and legacy investments.</v>
    <v>45000</v>
    <v>New York Stock Exchange</v>
    <v>XNYS</v>
    <v>XNYS</v>
    <v>175 Water St, NEW YORK, NY, 10038 US</v>
    <v>47.24</v>
    <v>956</v>
    <v>Insurance</v>
    <v>Stock</v>
    <v>44265.000000057815</v>
    <v>957</v>
    <v>45.81</v>
    <v>40852710000</v>
    <v>AMERICAN INTERNATIONAL GROUP, INC.</v>
    <v>AMERICAN INTERNATIONAL GROUP, INC.</v>
    <v>46.57</v>
    <v>0</v>
    <v>47.24</v>
    <v>46.62</v>
    <v>46.41</v>
    <v>864790600</v>
    <v>AIG</v>
    <v>AMERICAN INTERNATIONAL GROUP, INC. (XNYS:AIG)</v>
    <v>5638356</v>
    <v>4808874</v>
    <v>1967</v>
  </rv>
  <rv s="2">
    <v>958</v>
  </rv>
  <rv s="0">
    <v>https://www.bing.com/financeapi/forcetrigger?t=a1ogsm&amp;q=XNYS%3aBKR&amp;form=skydnc</v>
    <v>Learn more on Bing</v>
  </rv>
  <rv s="1">
    <v>en-US</v>
    <v>a1ogsm</v>
    <v>268435456</v>
    <v>1</v>
    <v>Powered by Refinitiv</v>
    <v>0</v>
    <v>BAKER HUGHES COMPANY (XNYS:BKR)</v>
    <v>2</v>
    <v>3</v>
    <v>Finance</v>
    <v>4</v>
    <v>25.64</v>
    <v>9.1199999999999992</v>
    <v>1.8589</v>
    <v>-0.38</v>
    <v>-2.9230000000000003E-3</v>
    <v>-1.5619000000000001E-2</v>
    <v>-7.0000000000000007E-2</v>
    <v>USD</v>
    <v>Baker Hughes Co, formerly Baker Hughes, a GE Company, is an oilfield services company. The Company provides oilfield products, services and digital solutions. It operates through four business segments: Oilfield Services (OFS), Oilfield Equipment (OFE), Turbomachinery &amp; Process Solutions (TPS), and Digital Solutions (DS). OFS provides products and services for on and offshore operations across the lifecycle of a well, ranging from drilling, evaluation, completion, production and intervention. OFE provides a broad portfolio of products and services required to facilitate the flow of hydrocarbons from the subsea wellhead to the surface production facilities. TPS provides equipment and related services for mechanical-drive, compression and power-generation applications across the oil and gas industry. DS provides operating technologies for the health, productivity and safety of asset intensive industries and enable the industrial Internet of Things.</v>
    <v>55000</v>
    <v>New York Stock Exchange</v>
    <v>XNYS</v>
    <v>XNYS</v>
    <v>17021 Aldine Westfield Rd, HOUSTON, TX, 77073-5101 US</v>
    <v>24.72</v>
    <v>Oil &amp; Gas Related Equipment and Services</v>
    <v>Stock</v>
    <v>44265.002089363283</v>
    <v>960</v>
    <v>23.67</v>
    <v>25312830000</v>
    <v>BAKER HUGHES COMPANY</v>
    <v>BAKER HUGHES COMPANY</v>
    <v>24.23</v>
    <v>0</v>
    <v>24.33</v>
    <v>23.95</v>
    <v>23.88</v>
    <v>1040396000</v>
    <v>BKR</v>
    <v>BAKER HUGHES COMPANY (XNYS:BKR)</v>
    <v>8403375</v>
    <v>7172530</v>
    <v>2016</v>
  </rv>
  <rv s="2">
    <v>961</v>
  </rv>
  <rv s="0">
    <v>http://en.wikipedia.org/wiki/T-Mobile_US</v>
    <v>Wikipedia</v>
  </rv>
  <rv s="3">
    <v>6</v>
    <v>963</v>
  </rv>
  <rv s="4">
    <v>9</v>
    <v>https://www.bing.com/th?id=AMMS_e97a04e6b1c0975ce92ab55e5d015e16&amp;qlt=95</v>
    <v>964</v>
    <v>0</v>
    <v>https://www.bing.com/images/search?form=xlimg&amp;q=t-mobile+us</v>
    <v>Image of T-MOBILE US, INC.</v>
  </rv>
  <rv s="0">
    <v>https://www.bing.com/financeapi/forcetrigger?t=a24c52&amp;q=XNAS%3aTMUS&amp;form=skydnc</v>
    <v>Learn more on Bing</v>
  </rv>
  <rv s="7">
    <v>en-US</v>
    <v>a24c52</v>
    <v>268435456</v>
    <v>1</v>
    <v>Powered by Refinitiv</v>
    <v>10</v>
    <v>T-MOBILE US, INC. (XNAS:TMUS)</v>
    <v>7</v>
    <v>11</v>
    <v>Finance</v>
    <v>4</v>
    <v>135.54</v>
    <v>63.5</v>
    <v>0.56799999999999995</v>
    <v>-0.75</v>
    <v>-7.9170000000000003E-5</v>
    <v>-5.9030000000000003E-3</v>
    <v>-0.01</v>
    <v>USD</v>
    <v>T-Mobile US, Inc. is a wireless company. The Company provide wireless services to postpaid, prepaid and wholesale customers and generate revenue by providing affordable wireless communications services to these customers, as well as a wide selection of wireless devices and accessories. It provides service, devices and accessories across its flagship brands, T-Mobile, Metro by T-Mobile and Sprint, through its owned and operated retail stores, as well as through its websites, T-Mobile app and customer care channels. In addition, the Company sells devices to dealers and other third-party distributors for resale through independent third-party retail outlets and a variety of third-party websites.</v>
    <v>75000</v>
    <v>Nasdaq Stock Market</v>
    <v>XNAS</v>
    <v>XNAS</v>
    <v>12920 SE 38th St, BELLEVUE, WA, 98006-1350 US</v>
    <v>129.84</v>
    <v>965</v>
    <v>Telecommunications Services</v>
    <v>Stock</v>
    <v>44265.03908005781</v>
    <v>966</v>
    <v>125.46</v>
    <v>157910700000</v>
    <v>T-MOBILE US, INC.</v>
    <v>T-MOBILE US, INC.</v>
    <v>129.02000000000001</v>
    <v>50.231299999999997</v>
    <v>127.06</v>
    <v>126.31</v>
    <v>126.3</v>
    <v>1242804000</v>
    <v>TMUS</v>
    <v>T-MOBILE US, INC. (XNAS:TMUS)</v>
    <v>6409488</v>
    <v>5480902</v>
    <v>2004</v>
  </rv>
  <rv s="2">
    <v>967</v>
  </rv>
  <rv s="0">
    <v>http://en.wikipedia.org/wiki/FedEx</v>
    <v>Wikipedia</v>
  </rv>
  <rv s="3">
    <v>6</v>
    <v>969</v>
  </rv>
  <rv s="4">
    <v>9</v>
    <v>https://www.bing.com/th?id=AMMS_c46198bfc8ae166b7756f487f8cd0106&amp;qlt=95</v>
    <v>970</v>
    <v>0</v>
    <v>https://www.bing.com/images/search?form=xlimg&amp;q=fedex</v>
    <v>Image of FEDEX CORPORATION</v>
  </rv>
  <rv s="0">
    <v>https://www.bing.com/financeapi/forcetrigger?t=a1sqr7&amp;q=XNYS%3aFDX&amp;form=skydnc</v>
    <v>Learn more on Bing</v>
  </rv>
  <rv s="7">
    <v>en-US</v>
    <v>a1sqr7</v>
    <v>268435456</v>
    <v>1</v>
    <v>Powered by Refinitiv</v>
    <v>10</v>
    <v>FEDEX CORPORATION (XNYS:FDX)</v>
    <v>7</v>
    <v>11</v>
    <v>Finance</v>
    <v>4</v>
    <v>305.66000000000003</v>
    <v>88.69</v>
    <v>1.2644</v>
    <v>6.58</v>
    <v>1.8609999999999998E-3</v>
    <v>2.6179999999999998E-2</v>
    <v>0.48</v>
    <v>USD</v>
    <v>FedEx Corporation (FedEx) provides a portfolio of transportation, e-commerce and business services through companies competing collectively, operating independently and managed collaboratively, under the FedEx brand. The Company's segments include FedEx Express, TNT Express, FedEx Ground, FedEx Freight and FedEx Services. The FedEx Express segment offers a range of the United States domestic and international shipping services for delivery of packages and freight. TNT Express segment collects, transports and delivers documents, parcels and freight on a day-definite or time-definite basis. The FedEx Ground segment provides business and residential money-back guaranteed ground package delivery services. The FedEx Freight segment offers less-than-truckload (LTL) freight services. The FedEx Services segment provides its other companies with sales, marketing, information technology, communications, customer service and other back-office support.</v>
    <v>183000</v>
    <v>New York Stock Exchange</v>
    <v>XNYS</v>
    <v>XNYS</v>
    <v>942 Shady Grove Rd S, MEMPHIS, TN, 38120-4117 US</v>
    <v>262.11</v>
    <v>971</v>
    <v>Freight &amp; Logistics Services</v>
    <v>Stock</v>
    <v>44265.039670219528</v>
    <v>972</v>
    <v>252.25</v>
    <v>66622840000</v>
    <v>FEDEX CORPORATION</v>
    <v>FEDEX CORPORATION</v>
    <v>253.19</v>
    <v>27.322399999999998</v>
    <v>251.34</v>
    <v>257.92</v>
    <v>258.39999999999998</v>
    <v>265070600</v>
    <v>FDX</v>
    <v>FEDEX CORPORATION (XNYS:FDX)</v>
    <v>2351978</v>
    <v>2015572</v>
    <v>1997</v>
  </rv>
  <rv s="2">
    <v>973</v>
  </rv>
  <rv s="0">
    <v>https://www.bing.com/financeapi/forcetrigger?t=a1pp5r&amp;q=XNYS%3aCI&amp;form=skydnc</v>
    <v>Learn more on Bing</v>
  </rv>
  <rv s="1">
    <v>en-US</v>
    <v>a1pp5r</v>
    <v>268435456</v>
    <v>1</v>
    <v>Powered by Refinitiv</v>
    <v>0</v>
    <v>CIGNA CORPORATION (XNYS:CI)</v>
    <v>2</v>
    <v>3</v>
    <v>Finance</v>
    <v>4</v>
    <v>242.16</v>
    <v>118.5</v>
    <v>0.86929999999999996</v>
    <v>1.75</v>
    <v>-4.0784000000000001E-2</v>
    <v>7.4510000000000002E-3</v>
    <v>-9.65</v>
    <v>USD</v>
    <v>Cigna Corporation is a health services company that offers medical, dental insurance and related products and services. The Company's segments are Evernorth, U.S. Medical and International Markets. The Company's Evernorth segment is engaged in offering coordinated and point solution health services, including pharmacy services, benefits management, care solutions and data and analytics, which are provided to health plans, employers, government organizations, and health care providers. Its U.S. Medical segment offers U.S. Commercial and U.S. Government health care solutions to employers and individuals. Its International Markets includes supplemental health care coverage in international markets, as well as health care benefits to globally mobile employees of multinational organizations.</v>
    <v>73700</v>
    <v>New York Stock Exchange</v>
    <v>XNYS</v>
    <v>XNYS</v>
    <v>900 Cottage Grove Rd, BLOOMFIELD, CT, 06002-2920 US</v>
    <v>242.16</v>
    <v>Healthcare Providers &amp; Services</v>
    <v>Stock</v>
    <v>44265.040094096876</v>
    <v>975</v>
    <v>232.86</v>
    <v>82986300000</v>
    <v>CIGNA CORPORATION</v>
    <v>CIGNA CORPORATION</v>
    <v>234.26</v>
    <v>10.1599</v>
    <v>234.86</v>
    <v>236.61</v>
    <v>226.96</v>
    <v>351845600</v>
    <v>CI</v>
    <v>CIGNA CORPORATION (XNYS:CI)</v>
    <v>2326033</v>
    <v>1993712</v>
    <v>2018</v>
  </rv>
  <rv s="2">
    <v>976</v>
  </rv>
  <rv s="0">
    <v>http://en.wikipedia.org/wiki/Paychex</v>
    <v>Wikipedia</v>
  </rv>
  <rv s="3">
    <v>6</v>
    <v>978</v>
  </rv>
  <rv s="4">
    <v>9</v>
    <v>https://www.bing.com/th?id=AMMS_be4750b5471c364eada6748eb61064d1&amp;qlt=95</v>
    <v>979</v>
    <v>0</v>
    <v>https://www.bing.com/images/search?form=xlimg&amp;q=paychex</v>
    <v>Image of PAYCHEX, INC.</v>
  </rv>
  <rv s="0">
    <v>https://www.bing.com/financeapi/forcetrigger?t=a1zhcw&amp;q=XNAS%3aPAYX&amp;form=skydnc</v>
    <v>Learn more on Bing</v>
  </rv>
  <rv s="7">
    <v>en-US</v>
    <v>a1zhcw</v>
    <v>268435456</v>
    <v>1</v>
    <v>Powered by Refinitiv</v>
    <v>10</v>
    <v>PAYCHEX, INC. (XNAS:PAYX)</v>
    <v>7</v>
    <v>11</v>
    <v>Finance</v>
    <v>4</v>
    <v>99.95</v>
    <v>47.872700000000002</v>
    <v>0.8992</v>
    <v>1.35</v>
    <v>-4.1250000000000002E-3</v>
    <v>1.4485E-2</v>
    <v>-0.39</v>
    <v>USD</v>
    <v>Paychex, Inc. is a provider of integrated human capital management (HCM) solutions for payroll, human resource (HR), retirement and insurance services for small- to medium-sized businesses in the United States. The Company also has operations in Germany. The Company offers services, including Payroll processing, Human Resource Services, and Accounting and Financial Services. As of May 31, 2016, the Company serviced approximately 605,000 payroll clients. It offers a portfolio of HCM services and products that allows its clients to meet their payroll and HR needs. Its payroll-related ancillary services and human resource service (HRS) offerings often leverage the information gathered in the base payroll processing service, allowing it to provide outsourcing services covering the HCM spectrum. The Company, through its HCM software-as-a-service platform, Paychex Flex, provides an integrated product suite that covers the employee life cycle from recruiting and hiring to retirement.</v>
    <v>15600</v>
    <v>Nasdaq Stock Market</v>
    <v>XNAS</v>
    <v>XNAS</v>
    <v>911 Panorama Trl S, ROCHESTER, NY, 14625-0397 US</v>
    <v>95.53</v>
    <v>980</v>
    <v>Professional &amp; Commercial Services</v>
    <v>Stock</v>
    <v>44265.039112696097</v>
    <v>981</v>
    <v>93.64</v>
    <v>33610820000</v>
    <v>PAYCHEX, INC.</v>
    <v>PAYCHEX, INC.</v>
    <v>94.4</v>
    <v>31.787099999999999</v>
    <v>93.2</v>
    <v>94.55</v>
    <v>94.16</v>
    <v>360631200</v>
    <v>PAYX</v>
    <v>PAYCHEX, INC. (XNAS:PAYX)</v>
    <v>2070972</v>
    <v>1776757</v>
    <v>1979</v>
  </rv>
  <rv s="2">
    <v>982</v>
  </rv>
  <rv s="0">
    <v>http://en.wikipedia.org/wiki/EOG_Resources</v>
    <v>Wikipedia</v>
  </rv>
  <rv s="3">
    <v>6</v>
    <v>984</v>
  </rv>
  <rv s="4">
    <v>9</v>
    <v>https://www.bing.com/th?id=AMMS_1653e32ed7594b0858215660866a64c2&amp;qlt=95</v>
    <v>985</v>
    <v>0</v>
    <v>https://www.bing.com/images/search?form=xlimg&amp;q=eog+resources</v>
    <v>Image of EOG RESOURCES, INC.</v>
  </rv>
  <rv s="0">
    <v>https://www.bing.com/financeapi/forcetrigger?t=a1s24c&amp;q=XNYS%3aEOG&amp;form=skydnc</v>
    <v>Learn more on Bing</v>
  </rv>
  <rv s="7">
    <v>en-US</v>
    <v>a1s24c</v>
    <v>268435456</v>
    <v>1</v>
    <v>Powered by Refinitiv</v>
    <v>10</v>
    <v>EOG RESOURCES, INC. (XNYS:EOG)</v>
    <v>7</v>
    <v>11</v>
    <v>Finance</v>
    <v>4</v>
    <v>77.144999999999996</v>
    <v>27.0001</v>
    <v>2.149</v>
    <v>-0.98</v>
    <v>-1.0731999999999998E-2</v>
    <v>-1.3138E-2</v>
    <v>-0.79</v>
    <v>USD</v>
    <v>EOG Resources, Inc. explores for, develops, produces and markets crude oil and natural gas in major producing basins in the United States, The Republic of Trinidad and Tobago, the United Kingdom, The People's Republic of China, Canada and, from time to time, select other international areas. Its operations are all crude oil and natural gas exploration and production related. As of December 31, 2016, its total estimated net proved reserves were over 2,147 million barrels of oil equivalent (MMBoe), of which over 1178 million barrels (MMBbl) were crude oil and condensate reserves, over 416 MMBbl were natural gas liquids reserves and over 3318 billion cubic feet, or 553 MMBoe, were natural gas reserves. Its operations are focused in the productive basins in the United States with a focus on crude oil and, to a lesser extent, liquids-rich natural gas plays. It has operations offshore Trinidad, in the United Kingdom East Irish Sea, in the China Sichuan Basin and in Canada.</v>
    <v>2900</v>
    <v>New York Stock Exchange</v>
    <v>XNYS</v>
    <v>XNYS</v>
    <v>1111 Bagby St Lbby 2, HOUSTON, TX, 77002-2589 US</v>
    <v>77.144999999999996</v>
    <v>986</v>
    <v>Oil &amp; Gas</v>
    <v>Stock</v>
    <v>44265.034813714847</v>
    <v>987</v>
    <v>70.599999999999994</v>
    <v>43528000000</v>
    <v>EOG RESOURCES, INC.</v>
    <v>EOG RESOURCES, INC.</v>
    <v>72.989999999999995</v>
    <v>0</v>
    <v>74.59</v>
    <v>73.61</v>
    <v>72.819999999999993</v>
    <v>583563500</v>
    <v>EOG</v>
    <v>EOG RESOURCES, INC. (XNYS:EOG)</v>
    <v>5738357</v>
    <v>4924202</v>
    <v>1985</v>
  </rv>
  <rv s="2">
    <v>988</v>
  </rv>
  <rv s="0">
    <v>http://sv.wikipedia.org/wiki/Zions_Bancorporation</v>
    <v>Wikipedia</v>
  </rv>
  <rv s="3">
    <v>149</v>
    <v>990</v>
  </rv>
  <rv s="4">
    <v>9</v>
    <v>https://www.bing.com/th?id=AMMS_57eca05d662a6ce646267019ef8df422&amp;qlt=95</v>
    <v>991</v>
    <v>0</v>
    <v>https://www.bing.com/images/search?form=xlimg&amp;q=zions+bancorporation</v>
    <v>Image of ZIONS BANCORPORATION, NATIONAL ASSOCIATION</v>
  </rv>
  <rv s="0">
    <v>https://www.bing.com/financeapi/forcetrigger?t=a26gnm&amp;q=XNAS%3aZION&amp;form=skydnc</v>
    <v>Learn more on Bing</v>
  </rv>
  <rv s="11">
    <v>en-US</v>
    <v>a26gnm</v>
    <v>268435456</v>
    <v>1</v>
    <v>Powered by Refinitiv</v>
    <v>20</v>
    <v>ZIONS BANCORPORATION, NATIONAL ASSOCIATION (XNAS:ZION)</v>
    <v>7</v>
    <v>21</v>
    <v>Finance</v>
    <v>4</v>
    <v>58.35</v>
    <v>23.58</v>
    <v>1.5945</v>
    <v>-1.17</v>
    <v>-3.0120000000000004E-3</v>
    <v>-2.0305E-2</v>
    <v>-0.17</v>
    <v>USD</v>
    <v>Zions Bancorporation, National Association is a financial holding company. The Company conducts its banking operations through separately managed and branded segments, including Zions Bank, Amegy Bank, California Bank &amp; Trust, National Bank of Arizona, Nevada State Bank (NSB), Vectra Bank Colorado, The Commerce Bank of Washington (TCBW) and Other. It focuses on providing community banking services through its business lines, including small and medium-sized business and corporate banking; commercial and residential development, construction and term lending; retail banking; treasury cash management and related products and services; residential mortgage servicing and lending; trust and wealth management; limited capital markets activities, including municipal finance advisory and underwriting, and investment activities. It provides a range of banking and related services, primarily in Arizona, California, Colorado, Idaho, Nevada, New Mexico, Oregon, Texas, Utah, Washington and Wyoming.</v>
    <v>9678</v>
    <v>Nasdaq Stock Market</v>
    <v>XNAS</v>
    <v>XNAS</v>
    <v>One South Main St, 17Th Fl, SALT LAKE CITY, UT, 84133 US</v>
    <v>57.49</v>
    <v>992</v>
    <v>Banking Services</v>
    <v>Stock</v>
    <v>44264.907207835153</v>
    <v>993</v>
    <v>54.73</v>
    <v>9462017000</v>
    <v>ZIONS BANCORPORATION, NATIONAL ASSOCIATION</v>
    <v>ZIONS BANCORPORATION, NATIONAL ASSOCIATION</v>
    <v>56.44</v>
    <v>18.52</v>
    <v>57.62</v>
    <v>56.45</v>
    <v>56.28</v>
    <v>164214100</v>
    <v>ZION</v>
    <v>ZIONS BANCORPORATION, NATIONAL ASSOCIATION (XNAS:ZION)</v>
    <v>1653275</v>
    <v>1419271</v>
  </rv>
  <rv s="2">
    <v>994</v>
  </rv>
  <rv s="0">
    <v>https://www.bing.com/financeapi/forcetrigger?t=a24xlh&amp;q=XNYS%3aUNH&amp;form=skydnc</v>
    <v>Learn more on Bing</v>
  </rv>
  <rv s="1">
    <v>en-US</v>
    <v>a24xlh</v>
    <v>268435456</v>
    <v>1</v>
    <v>Powered by Refinitiv</v>
    <v>0</v>
    <v>UNITEDHEALTH GROUP INCORPORATED (XNYS:UNH)</v>
    <v>2</v>
    <v>3</v>
    <v>Finance</v>
    <v>4</v>
    <v>367.95</v>
    <v>187.72</v>
    <v>0.74280000000000002</v>
    <v>1.81</v>
    <v>1.9890000000000001E-4</v>
    <v>5.169E-3</v>
    <v>7.0000000000000007E-2</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330000</v>
    <v>New York Stock Exchange</v>
    <v>XNYS</v>
    <v>XNYS</v>
    <v>9900 Bren Rd E, HOPKINS, MN, 55343-9664 US</v>
    <v>361.25</v>
    <v>Healthcare Providers &amp; Services</v>
    <v>Stock</v>
    <v>44265.033710810159</v>
    <v>996</v>
    <v>351.34</v>
    <v>331022500000</v>
    <v>UNITEDHEALTH GROUP INCORPORATED</v>
    <v>UNITEDHEALTH GROUP INCORPORATED</v>
    <v>352.92</v>
    <v>21.847100000000001</v>
    <v>350.17</v>
    <v>351.98</v>
    <v>352.05</v>
    <v>945319400</v>
    <v>UNH</v>
    <v>UNITEDHEALTH GROUP INCORPORATED (XNYS:UNH)</v>
    <v>4277593</v>
    <v>3674788</v>
    <v>2015</v>
  </rv>
  <rv s="2">
    <v>997</v>
  </rv>
  <rv s="0">
    <v>https://www.bing.com/financeapi/forcetrigger?t=a1zez2&amp;q=XNYS%3aOXY&amp;form=skydnc</v>
    <v>Learn more on Bing</v>
  </rv>
  <rv s="1">
    <v>en-US</v>
    <v>a1zez2</v>
    <v>268435456</v>
    <v>1</v>
    <v>Powered by Refinitiv</v>
    <v>0</v>
    <v>OCCIDENTAL PETROLEUM CORPORATION (XNYS:OXY)</v>
    <v>2</v>
    <v>3</v>
    <v>Finance</v>
    <v>4</v>
    <v>32.520000000000003</v>
    <v>8.52</v>
    <v>2.5381</v>
    <v>-1.1100000000000001</v>
    <v>-5.2359999999999993E-3</v>
    <v>-3.7297999999999998E-2</v>
    <v>-0.15</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11800</v>
    <v>New York Stock Exchange</v>
    <v>XNYS</v>
    <v>XNYS</v>
    <v>5 Greenway Plz Ste 110, HOUSTON, TX, 77046-0521 US</v>
    <v>29.72</v>
    <v>Oil &amp; Gas</v>
    <v>Stock</v>
    <v>44265.041547603905</v>
    <v>999</v>
    <v>28.21</v>
    <v>27732380000</v>
    <v>OCCIDENTAL PETROLEUM CORPORATION</v>
    <v>OCCIDENTAL PETROLEUM CORPORATION</v>
    <v>29.22</v>
    <v>0</v>
    <v>29.76</v>
    <v>28.65</v>
    <v>28.5</v>
    <v>931554700</v>
    <v>OXY</v>
    <v>OCCIDENTAL PETROLEUM CORPORATION (XNYS:OXY)</v>
    <v>23868210</v>
    <v>20570717</v>
    <v>1986</v>
  </rv>
  <rv s="2">
    <v>1000</v>
  </rv>
  <rv s="0">
    <v>http://en.wikipedia.org/wiki/Charles_Schwab_Corporation</v>
    <v>Wikipedia</v>
  </rv>
  <rv s="3">
    <v>6</v>
    <v>1002</v>
  </rv>
  <rv s="4">
    <v>9</v>
    <v>https://www.bing.com/th?id=AMMS_5ef60cb1d9a9271d792c76a999197729&amp;qlt=95</v>
    <v>1003</v>
    <v>0</v>
    <v>https://www.bing.com/images/search?form=xlimg&amp;q=charles+schwab</v>
    <v>Image of THE CHARLES SCHWAB CORPORATION</v>
  </rv>
  <rv s="0">
    <v>https://www.bing.com/financeapi/forcetrigger?t=a22n4c&amp;q=XNYS%3aSCHW&amp;form=skydnc</v>
    <v>Learn more on Bing</v>
  </rv>
  <rv s="7">
    <v>en-US</v>
    <v>a22n4c</v>
    <v>268435456</v>
    <v>1</v>
    <v>Powered by Refinitiv</v>
    <v>10</v>
    <v>THE CHARLES SCHWAB CORPORATION (XNYS:SCHW)</v>
    <v>7</v>
    <v>11</v>
    <v>Finance</v>
    <v>4</v>
    <v>66.61</v>
    <v>28</v>
    <v>1.0704</v>
    <v>-0.71</v>
    <v>3.9220000000000001E-3</v>
    <v>-1.1014999999999999E-2</v>
    <v>0.25</v>
    <v>USD</v>
    <v>The Charles Schwab Corporation (CSC) is a savings and loan holding company. The Company, through its subsidiaries, engages in wealth management, securities brokerage, banking, asset management and financial advisory services. The Company provides financial services to individuals and institutional clients through two segments: Investor Services and Advisor Services. The Investor Services segment provides retail brokerage and banking services, retirement plan services and other corporate brokerage services. The Advisor Services segment provides custodial, trading, and support services as well as retirement business services. The Company offers a range of products to address individuals' varying investment and financial needs. Its product offerings include brokerage, mutual funds, exchange-traded funds (ETFs), advice solutions, banking and trust. Brokerage provides a range of brokerage accounts with cash management capabilities.</v>
    <v>32000</v>
    <v>New York Stock Exchange</v>
    <v>XNYS</v>
    <v>XNYS</v>
    <v>3000 Schwab Way, WESTLAKE, TX, 76262 US</v>
    <v>65.040000000000006</v>
    <v>1004</v>
    <v>Investment Banking &amp; Investment Services</v>
    <v>Stock</v>
    <v>44265.040041700784</v>
    <v>1005</v>
    <v>62.33</v>
    <v>121335900000</v>
    <v>THE CHARLES SCHWAB CORPORATION</v>
    <v>THE CHARLES SCHWAB CORPORATION</v>
    <v>64.03</v>
    <v>30.690899999999999</v>
    <v>64.459999999999994</v>
    <v>63.75</v>
    <v>64</v>
    <v>1882344000</v>
    <v>SCHW</v>
    <v>THE CHARLES SCHWAB CORPORATION (XNYS:SCHW)</v>
    <v>9761810</v>
    <v>8414061</v>
    <v>1986</v>
  </rv>
  <rv s="2">
    <v>1006</v>
  </rv>
  <rv s="0">
    <v>https://www.bing.com/financeapi/forcetrigger?t=a25m77&amp;q=XNYS%3aVTR&amp;form=skydnc</v>
    <v>Learn more on Bing</v>
  </rv>
  <rv s="1">
    <v>en-US</v>
    <v>a25m77</v>
    <v>268435456</v>
    <v>1</v>
    <v>Powered by Refinitiv</v>
    <v>0</v>
    <v>VENTAS, INC. (XNYS:VTR)</v>
    <v>2</v>
    <v>22</v>
    <v>Finance</v>
    <v>4</v>
    <v>57.73</v>
    <v>13.345000000000001</v>
    <v>1.3065</v>
    <v>-0.34</v>
    <v>0</v>
    <v>-5.9830000000000005E-3</v>
    <v>0</v>
    <v>USD</v>
    <v>Ventas, Inc. is a real estate investment trust (REIT) with its properties located throughout the United States, Canada and the United Kingdom. The Company operates through three segments: triple-net leased properties, senior living operations and office operations. Under its triple-net leased properties segment, the Company invests in and owns seniors housing and healthcare properties throughout the United States and the United Kingdom and leases those properties to healthcare operating companies under triple-net or absolute-net leases that obligate the tenants to pay all property-related expenses. In its senior living operations segment, it invests in seniors housing communities throughout the United States and Canada and engages independent operators to manage those communities. In its office operations segment, the Company primarily acquires, owns, develops, leases and manages medical office buildings (MOBs) and life science and innovation centers throughout the United States.</v>
    <v>448</v>
    <v>New York Stock Exchange</v>
    <v>XNYS</v>
    <v>XNYS</v>
    <v>353 N Clark St Ste 3300, CHICAGO, IL, 60654-4708 US</v>
    <v>57.73</v>
    <v>Residential &amp; Commercial REIT</v>
    <v>Stock</v>
    <v>44265</v>
    <v>1008</v>
    <v>56.2</v>
    <v>21291880000</v>
    <v>VENTAS, INC.</v>
    <v>VENTAS, INC.</v>
    <v>56.88</v>
    <v>48.854500000000002</v>
    <v>56.83</v>
    <v>56.49</v>
    <v>56.49</v>
    <v>374659100</v>
    <v>VTR</v>
    <v>VENTAS, INC. (XNYS:VTR)</v>
    <v>2368858</v>
    <v>2047773</v>
    <v>1987</v>
  </rv>
  <rv s="2">
    <v>1009</v>
  </rv>
  <rv s="0">
    <v>http://sv.wikipedia.org/wiki/Guy_Carpenter_&amp;_Company</v>
    <v>Wikipedia</v>
  </rv>
  <rv s="3">
    <v>149</v>
    <v>1011</v>
  </rv>
  <rv s="4">
    <v>9</v>
    <v>https://www.bing.com/th?id=AMMS_5708ca147a69ff61cb9d99305c6121d7&amp;qlt=95</v>
    <v>1012</v>
    <v>0</v>
    <v>https://www.bing.com/images/search?form=xlimg&amp;q=marsh+%26+mclennan+companies</v>
    <v>Image of MARSH &amp; MCLENNAN COMPANIES, INC.</v>
  </rv>
  <rv s="0">
    <v>https://www.bing.com/financeapi/forcetrigger?t=a1xr1h&amp;q=XNYS%3aMMC&amp;form=skydnc</v>
    <v>Learn more on Bing</v>
  </rv>
  <rv s="7">
    <v>en-US</v>
    <v>a1xr1h</v>
    <v>268435456</v>
    <v>1</v>
    <v>Powered by Refinitiv</v>
    <v>10</v>
    <v>MARSH &amp; MCLENNAN COMPANIES, INC. (XNYS:MMC)</v>
    <v>7</v>
    <v>11</v>
    <v>Finance</v>
    <v>4</v>
    <v>120.97</v>
    <v>74.334999999999994</v>
    <v>0.87370000000000003</v>
    <v>-0.54</v>
    <v>8.9029999999999995E-3</v>
    <v>-4.6020000000000002E-3</v>
    <v>1.04</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human resource and investment related financial advice and services, and Oliver Wyman Group, the management and economic consultancy. It conducts business through two segments: Risk and Insurance Services, which includes risk management activities, as well as insurance and reinsurance broking and services, and Consulting includes health, retirement, talent and investments consulting services and products, and specialized management, economic and brand consulting services. It conducts business in the Risk and Insurance Services segment through Marsh and Guy Carpenter. It conducts business in the Consulting segment through Mercer and Oliver Wyman Group.</v>
    <v>76000</v>
    <v>New York Stock Exchange</v>
    <v>XNYS</v>
    <v>XNYS</v>
    <v>1166 Avenue of the Americas, NEW YORK, NY, 10036-2708 US</v>
    <v>119.2</v>
    <v>1013</v>
    <v>Insurance</v>
    <v>Stock</v>
    <v>44265.000000010936</v>
    <v>1014</v>
    <v>116.69</v>
    <v>59635690000</v>
    <v>MARSH &amp; MCLENNAN COMPANIES, INC.</v>
    <v>MARSH &amp; MCLENNAN COMPANIES, INC.</v>
    <v>117.07</v>
    <v>29.775200000000002</v>
    <v>117.35</v>
    <v>116.81</v>
    <v>117.85</v>
    <v>508186600</v>
    <v>MMC</v>
    <v>MARSH &amp; MCLENNAN COMPANIES, INC. (XNYS:MMC)</v>
    <v>2038738</v>
    <v>1762980</v>
    <v>1969</v>
  </rv>
  <rv s="2">
    <v>1015</v>
  </rv>
  <rv s="0">
    <v>http://creativecommons.org/licenses/by-sa/3.0/</v>
    <v>CC-BY-SA-3.0</v>
  </rv>
  <rv s="0">
    <v>http://tr.wikipedia.org/wiki/The_Travelers_Companies</v>
    <v>Wikipedia</v>
  </rv>
  <rv s="3">
    <v>1017</v>
    <v>1018</v>
  </rv>
  <rv s="4">
    <v>9</v>
    <v>https://www.bing.com/th?id=AMMS_8fe72c47eb9577851e2dcfe51b3f70eb&amp;qlt=95</v>
    <v>1019</v>
    <v>0</v>
    <v>https://www.bing.com/images/search?form=xlimg&amp;q=travelers+insurance</v>
    <v>Image of The Travelers Companies, Inc.</v>
  </rv>
  <rv s="0">
    <v>https://www.bing.com/financeapi/forcetrigger?t=a24j8m&amp;q=XNYS%3aTRV&amp;form=skydnc</v>
    <v>Learn more on Bing</v>
  </rv>
  <rv s="7">
    <v>en-US</v>
    <v>a24j8m</v>
    <v>268435456</v>
    <v>1</v>
    <v>Powered by Refinitiv</v>
    <v>10</v>
    <v>The Travelers Companies, Inc. (XNYS:TRV)</v>
    <v>7</v>
    <v>11</v>
    <v>Finance</v>
    <v>4</v>
    <v>157.25</v>
    <v>76.989999999999995</v>
    <v>0.75829999999999997</v>
    <v>-1.08</v>
    <v>0</v>
    <v>-6.9720000000000008E-3</v>
    <v>0</v>
    <v>USD</v>
    <v>The Travelers Companies, Inc. is a holding company. The Company's segments include Business and International Insurance; Bond &amp; Specialty Insurance, and Personal Insurance. Through its subsidiaries, it provides commercial and personal property and casualty insurance products and services. The Business and International Insurance segment offers property and casualty insurance and insurance related services to its clients, in the United States and in Canada, as well as in the United Kingdom, the Republic of Ireland, Brazil and throughout other parts of the world. The Bond &amp; Specialty Insurance segment provides surety, fidelity, management liability, professional liability, and other property and casualty coverages and related risk management services to a range of primarily domestic customers, utilizing various degrees of financially-based underwriting approaches. The Personal Insurance segment writes a range of property and casualty insurance covering individuals' personal risks.</v>
    <v>30600</v>
    <v>New York Stock Exchange</v>
    <v>XNYS</v>
    <v>XNYS</v>
    <v>385 WASHINGTON ST, SAINT PAUL, MN, 55102-1309 US</v>
    <v>155.96</v>
    <v>1020</v>
    <v>Insurance</v>
    <v>Stock</v>
    <v>44265.000000010936</v>
    <v>1021</v>
    <v>152.78</v>
    <v>39282390000</v>
    <v>The Travelers Companies, Inc.</v>
    <v>The Travelers Companies, Inc.</v>
    <v>154.41999999999999</v>
    <v>14.765499999999999</v>
    <v>154.9</v>
    <v>153.82</v>
    <v>153.82</v>
    <v>252214400</v>
    <v>TRV</v>
    <v>The Travelers Companies, Inc. (XNYS:TRV)</v>
    <v>1420074</v>
    <v>1230623</v>
    <v>1853</v>
  </rv>
  <rv s="2">
    <v>1022</v>
  </rv>
  <rv s="0">
    <v>http://en.wikipedia.org/wiki/Best_Buy</v>
    <v>Wikipedia</v>
  </rv>
  <rv s="3">
    <v>6</v>
    <v>1024</v>
  </rv>
  <rv s="4">
    <v>9</v>
    <v>https://www.bing.com/th?id=AMMS_834ee863884006e65a95bce7088cf297&amp;qlt=95</v>
    <v>1025</v>
    <v>0</v>
    <v>https://www.bing.com/images/search?form=xlimg&amp;q=best+buy</v>
    <v>Image of Best Buy Co., Inc.</v>
  </rv>
  <rv s="0">
    <v>https://www.bing.com/financeapi/forcetrigger?t=a1o9gh&amp;q=XNYS%3aBBY&amp;form=skydnc</v>
    <v>Learn more on Bing</v>
  </rv>
  <rv s="7">
    <v>en-US</v>
    <v>a1o9gh</v>
    <v>268435456</v>
    <v>1</v>
    <v>Powered by Refinitiv</v>
    <v>10</v>
    <v>Best Buy Co., Inc. (XNYS:BBY)</v>
    <v>7</v>
    <v>11</v>
    <v>Finance</v>
    <v>4</v>
    <v>124.89</v>
    <v>48.104999999999997</v>
    <v>1.5525</v>
    <v>-0.75</v>
    <v>-1.134E-3</v>
    <v>-7.038E-3</v>
    <v>-0.12</v>
    <v>USD</v>
    <v>Best Buy Co., Inc. is a provider of technology products, services and solutions. The Company offers products and services to the customers visiting its stores, engaging with Geek Squad agents, or using its Websites or mobile applications. It has operations in the United States, Canada and Mexico. The Company operates through two segments: Domestic and International. The Domestic segment consists of the operations in all states, districts and territories of the United States, under various brand names, including Best Buy, bestbuy.com, Best Buy Mobile, Best Buy Direct, Best Buy Express, Geek Squad, Magnolia Home Theater, and Pacific Kitchen and Home. The International segment consists of all operations in Canada and Mexico under the brand names, Best Buy, bestbuy.com.ca, bestbuy.com.mx, Best Buy Express, Best Buy Mobile and Geek Squad. As of December 31, 2016, the Company operated 1,200 large-format and 400 small-format stores throughout its Domestic and International segments.</v>
    <v>125000</v>
    <v>New York Stock Exchange</v>
    <v>XNYS</v>
    <v>XNYS</v>
    <v>7601 Penn Ave S, RICHFIELD, MN, 55423-8500 US</v>
    <v>109.64</v>
    <v>1026</v>
    <v>Specialty Retailers</v>
    <v>Stock</v>
    <v>44265.040825046097</v>
    <v>1027</v>
    <v>105.65</v>
    <v>27595750000</v>
    <v>Best Buy Co., Inc.</v>
    <v>Best Buy Co., Inc.</v>
    <v>106.55</v>
    <v>15.5761</v>
    <v>106.57</v>
    <v>105.82</v>
    <v>105.7</v>
    <v>258944900</v>
    <v>BBY</v>
    <v>Best Buy Co., Inc. (XNYS:BBY)</v>
    <v>3294996</v>
    <v>2861099</v>
    <v>1966</v>
  </rv>
  <rv s="2">
    <v>1028</v>
  </rv>
  <rv s="0">
    <v>https://www.bing.com/financeapi/forcetrigger?t=a1xxmw&amp;q=XNYS%3aMRK&amp;form=skydnc</v>
    <v>Learn more on Bing</v>
  </rv>
  <rv s="1">
    <v>en-US</v>
    <v>a1xxmw</v>
    <v>268435456</v>
    <v>1</v>
    <v>Powered by Refinitiv</v>
    <v>0</v>
    <v>MERCK &amp; CO., INC. (XNYS:MRK)</v>
    <v>2</v>
    <v>3</v>
    <v>Finance</v>
    <v>4</v>
    <v>87.8</v>
    <v>65.25</v>
    <v>0.41949999999999998</v>
    <v>-0.03</v>
    <v>8.0929999999999995E-3</v>
    <v>-4.0450000000000002E-4</v>
    <v>0.6</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74000</v>
    <v>New York Stock Exchange</v>
    <v>XNYS</v>
    <v>XNYS</v>
    <v>2000 Galloping Hill Rd, KENILWORTH, NJ, 07033-1310 US</v>
    <v>75.459999999999994</v>
    <v>Pharmaceuticals</v>
    <v>Stock</v>
    <v>44265.041176515624</v>
    <v>1030</v>
    <v>74.13</v>
    <v>187673500000</v>
    <v>MERCK &amp; CO., INC.</v>
    <v>MERCK &amp; CO., INC.</v>
    <v>74.56</v>
    <v>26.6922</v>
    <v>74.17</v>
    <v>74.14</v>
    <v>74.739999999999995</v>
    <v>2530316000</v>
    <v>MRK</v>
    <v>MERCK &amp; CO., INC. (XNYS:MRK)</v>
    <v>13539995</v>
    <v>11773267</v>
    <v>1970</v>
  </rv>
  <rv s="2">
    <v>1031</v>
  </rv>
  <rv s="0">
    <v>https://www.bing.com/financeapi/forcetrigger?t=a24poc&amp;q=XNYS%3aTYL&amp;form=skydnc</v>
    <v>Learn more on Bing</v>
  </rv>
  <rv s="1">
    <v>en-US</v>
    <v>a24poc</v>
    <v>268435456</v>
    <v>1</v>
    <v>Powered by Refinitiv</v>
    <v>0</v>
    <v>TYLER TECHNOLOGIES, INC. (XNYS:TYL)</v>
    <v>2</v>
    <v>3</v>
    <v>Finance</v>
    <v>4</v>
    <v>479.78500000000003</v>
    <v>247.22</v>
    <v>0.61470000000000002</v>
    <v>5.07</v>
    <v>0</v>
    <v>1.2729999999999998E-2</v>
    <v>0</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5500</v>
    <v>New York Stock Exchange</v>
    <v>XNYS</v>
    <v>XNYS</v>
    <v>5101 Tennyson Pkwy, PLANO, TX, 75024-3525 US</v>
    <v>411.33</v>
    <v>Software &amp; IT Services</v>
    <v>Stock</v>
    <v>44265.000000010936</v>
    <v>1033</v>
    <v>402.52</v>
    <v>16160900000</v>
    <v>TYLER TECHNOLOGIES, INC.</v>
    <v>TYLER TECHNOLOGIES, INC.</v>
    <v>406.97</v>
    <v>84.727999999999994</v>
    <v>398.28</v>
    <v>403.35</v>
    <v>403.35</v>
    <v>40576730</v>
    <v>TYL</v>
    <v>TYLER TECHNOLOGIES, INC. (XNYS:TYL)</v>
    <v>430838</v>
    <v>374833</v>
    <v>1989</v>
  </rv>
  <rv s="2">
    <v>1034</v>
  </rv>
  <rv s="0">
    <v>http://de.wikipedia.org/wiki/Hasbro</v>
    <v>Wikipedia</v>
  </rv>
  <rv s="3">
    <v>6</v>
    <v>1036</v>
  </rv>
  <rv s="4">
    <v>9</v>
    <v>https://www.bing.com/th?id=AMMS_3d64bcfeca895dfb08562d433d76d972&amp;qlt=95</v>
    <v>1037</v>
    <v>0</v>
    <v>https://www.bing.com/images/search?form=xlimg&amp;q=hasbro</v>
    <v>Image of Hasbro, Inc.</v>
  </rv>
  <rv s="0">
    <v>https://www.bing.com/financeapi/forcetrigger?t=a1ug1h&amp;q=XNAS%3aHAS&amp;form=skydnc</v>
    <v>Learn more on Bing</v>
  </rv>
  <rv s="7">
    <v>en-US</v>
    <v>a1ug1h</v>
    <v>268435456</v>
    <v>1</v>
    <v>Powered by Refinitiv</v>
    <v>10</v>
    <v>Hasbro, Inc. (XNAS:HAS)</v>
    <v>7</v>
    <v>11</v>
    <v>Finance</v>
    <v>4</v>
    <v>101.24</v>
    <v>41.33</v>
    <v>0.9718</v>
    <v>-1.47</v>
    <v>0</v>
    <v>-1.5108999999999999E-2</v>
    <v>0</v>
    <v>USD</v>
    <v>Hasbro, Inc. (Hasbro) is a play and entertainment company. The Company's operating segments include the U.S. and Canada, International, and Entertainment and Licensing. From toys and games to content development, including television programming, motion pictures, digital gaming and a consumer products licensing program, Hasbro fulfills the fundamental need for play and connection for children and families around the world. The Company's U.S. and Canada segment is engaged in the marketing and sale of its products in the United States and Canada. The International segment is engaged in the marketing and sale of the Company's product categories to retailers and wholesalers in most countries in Europe, Latin and South America, and the Asia Pacific region and through distributors in those countries where it has no direct presence. The Entertainment and Licensing segment includes the Company's consumer products licensing, digital gaming, television and movie entertainment operations.</v>
    <v>6822</v>
    <v>Nasdaq Stock Market</v>
    <v>XNAS</v>
    <v>XNAS</v>
    <v>1027 Newport Ave, PO Box 1059, PAWTUCKET, RI, 02861-2539 US</v>
    <v>98.95</v>
    <v>1038</v>
    <v>Leisure Products</v>
    <v>Stock</v>
    <v>44265.038571735939</v>
    <v>1039</v>
    <v>95.56</v>
    <v>13362950000</v>
    <v>Hasbro, Inc.</v>
    <v>Hasbro, Inc.</v>
    <v>97.76</v>
    <v>60.283700000000003</v>
    <v>97.29</v>
    <v>95.82</v>
    <v>95.82</v>
    <v>137351700</v>
    <v>HAS</v>
    <v>Hasbro, Inc. (XNAS:HAS)</v>
    <v>1167129</v>
    <v>1023783</v>
    <v>1926</v>
  </rv>
  <rv s="2">
    <v>1040</v>
  </rv>
  <rv s="0">
    <v>http://fr.wikipedia.org/wiki/Expeditors_International</v>
    <v>Wikipedia</v>
  </rv>
  <rv s="3">
    <v>6</v>
    <v>1042</v>
  </rv>
  <rv s="4">
    <v>9</v>
    <v>https://www.bing.com/th?id=AMMS_c34306593173a0642194ad31fc11e871&amp;qlt=95</v>
    <v>1043</v>
    <v>0</v>
    <v>https://www.bing.com/images/search?form=xlimg&amp;q=expeditors+international</v>
    <v>Image of EXPEDITORS INTERNATIONAL OF WASHINGTON, INC</v>
  </rv>
  <rv s="0">
    <v>https://www.bing.com/financeapi/forcetrigger?t=a1sicw&amp;q=XNAS%3aEXPD&amp;form=skydnc</v>
    <v>Learn more on Bing</v>
  </rv>
  <rv s="7">
    <v>en-US</v>
    <v>a1sicw</v>
    <v>268435456</v>
    <v>1</v>
    <v>Powered by Refinitiv</v>
    <v>10</v>
    <v>EXPEDITORS INTERNATIONAL OF WASHINGTON, INC (XNAS:EXPD)</v>
    <v>7</v>
    <v>11</v>
    <v>Finance</v>
    <v>4</v>
    <v>98.86</v>
    <v>52.55</v>
    <v>0.76080000000000003</v>
    <v>1.06</v>
    <v>-9.5420000000000001E-3</v>
    <v>1.0995999999999999E-2</v>
    <v>-0.93</v>
    <v>USD</v>
    <v>Expeditors International of Washington, Inc. is a logistics company. The Company is a third-party logistics provider, and purchases cargo space from carriers, including airlines and ocean shipping lines on a volume basis and resells that space to its customers. The Company provides a range of customer solutions, such as order management, time-definite transportation, warehousing and distribution, temperature-controlled transit, cargo insurance and customized logistics solutions. In addition, the Company's Project Cargo unit handles special project shipments that move through a single method or combination of air, ocean, and/or ground transportation. The Company's services include airfreight services, ocean freight and ocean services, and customs brokerage and other services. The Company operates along five geographic areas: the Americas; North Asia; South Asia; Europe, and the Middle East, Africa and India.</v>
    <v>17500</v>
    <v>Nasdaq Stock Market</v>
    <v>XNAS</v>
    <v>XNAS</v>
    <v>1015 3rd Ave, SEATTLE, WA, 98104-1184 US</v>
    <v>98.86</v>
    <v>1044</v>
    <v>Freight &amp; Logistics Services</v>
    <v>Stock</v>
    <v>44265.037629085156</v>
    <v>1045</v>
    <v>96.53</v>
    <v>16327350000</v>
    <v>EXPEDITORS INTERNATIONAL OF WASHINGTON, INC</v>
    <v>EXPEDITORS INTERNATIONAL OF WASHINGTON, INC</v>
    <v>96.9</v>
    <v>23.6554</v>
    <v>96.4</v>
    <v>97.46</v>
    <v>96.53</v>
    <v>169370900</v>
    <v>EXPD</v>
    <v>EXPEDITORS INTERNATIONAL OF WASHINGTON, INC (XNAS:EXPD)</v>
    <v>1298649</v>
    <v>1139983</v>
    <v>1979</v>
  </rv>
  <rv s="2">
    <v>1046</v>
  </rv>
  <rv s="0">
    <v>http://en.wikipedia.org/wiki/Catalent</v>
    <v>Wikipedia</v>
  </rv>
  <rv s="3">
    <v>262</v>
    <v>1048</v>
  </rv>
  <rv s="4">
    <v>9</v>
    <v>https://www.bing.com/th?id=AMMS_c9fc1b727e3cd6307706f768361c8da1&amp;qlt=95</v>
    <v>1049</v>
    <v>0</v>
    <v>https://www.bing.com/images/search?form=xlimg&amp;q=catalent</v>
    <v>Image of Catalent, Inc.</v>
  </rv>
  <rv s="0">
    <v>https://www.bing.com/financeapi/forcetrigger?t=a1qh3m&amp;q=XNYS%3aCTLT&amp;form=skydnc</v>
    <v>Learn more on Bing</v>
  </rv>
  <rv s="7">
    <v>en-US</v>
    <v>a1qh3m</v>
    <v>268435456</v>
    <v>1</v>
    <v>Powered by Refinitiv</v>
    <v>10</v>
    <v>Catalent, Inc. (XNYS:CTLT)</v>
    <v>7</v>
    <v>11</v>
    <v>Finance</v>
    <v>4</v>
    <v>127.68</v>
    <v>31.04</v>
    <v>1.4935</v>
    <v>1.79</v>
    <v>0</v>
    <v>1.7634E-2</v>
    <v>0</v>
    <v>USD</v>
    <v>Catalent, Inc. provides delivery technologies and development solutions for drugs, biologics, and consumer and animal health products. Its segments include Softgel Technologies, Drug Delivery Solutions and Clinical Supply Services. The Softgel Technologies segment is engaged in the formulation, development and manufacturing of prescription and consumer health soft capsules or softgels. The Drug Delivery Solutions segment is engaged in the formulation, development and manufacturing of prescription and consumer and animal health products; blow-fill seal unit dose manufacturing; biologic cell line development; analytical and bioanalytical development, and testing services. The Clinical Supply Services segment is engaged in manufacturing, packaging, labeling, storage, distribution and inventory management for clinical trials of drugs and biologics for patient kits; FastChain clinical supply service; clinical e-solutions and informatics, and global comparator sourcing services.</v>
    <v>13900</v>
    <v>New York Stock Exchange</v>
    <v>XNYS</v>
    <v>XNYS</v>
    <v>14 Schoolhouse Rd, SOMERSET, NJ, 08873-1213 US</v>
    <v>106.35</v>
    <v>1050</v>
    <v>Pharmaceuticals</v>
    <v>Stock</v>
    <v>44265.000000034372</v>
    <v>1051</v>
    <v>103.24</v>
    <v>17279690000</v>
    <v>Catalent, Inc.</v>
    <v>Catalent, Inc.</v>
    <v>103.53</v>
    <v>57.197099999999999</v>
    <v>101.51</v>
    <v>103.3</v>
    <v>103.3</v>
    <v>170226500</v>
    <v>CTLT</v>
    <v>Catalent, Inc. (XNYS:CTLT)</v>
    <v>1172919</v>
    <v>1030100</v>
    <v>2007</v>
  </rv>
  <rv s="2">
    <v>1052</v>
  </rv>
  <rv s="0">
    <v>http://it.wikipedia.org/wiki/BorgWarner</v>
    <v>Wikipedia</v>
  </rv>
  <rv s="3">
    <v>149</v>
    <v>1054</v>
  </rv>
  <rv s="4">
    <v>9</v>
    <v>https://www.bing.com/th?id=AMMS_9eabc03d1dfe0c5292eb05c9a010edf6&amp;qlt=95</v>
    <v>1055</v>
    <v>0</v>
    <v>https://www.bing.com/images/search?form=xlimg&amp;q=borgwarner</v>
    <v>Image of BORGWARNER INC.</v>
  </rv>
  <rv s="0">
    <v>https://www.bing.com/financeapi/forcetrigger?t=a1p18m&amp;q=XNYS%3aBWA&amp;form=skydnc</v>
    <v>Learn more on Bing</v>
  </rv>
  <rv s="7">
    <v>en-US</v>
    <v>a1p18m</v>
    <v>268435456</v>
    <v>1</v>
    <v>Powered by Refinitiv</v>
    <v>10</v>
    <v>BORGWARNER INC. (XNYS:BWA)</v>
    <v>7</v>
    <v>11</v>
    <v>Finance</v>
    <v>4</v>
    <v>50.53</v>
    <v>17</v>
    <v>1.5832999999999999</v>
    <v>-0.8</v>
    <v>5.9290000000000002E-3</v>
    <v>-1.6093E-2</v>
    <v>0.28999999999999998</v>
    <v>USD</v>
    <v>BorgWarner Inc. is engaged in providing technology solutions for combustion, hybrid and electric vehicles. The Company's segments include Engine and Drivetrain. The Engine segment's products include turbochargers, timing devices and chains, emissions systems and thermal systems. The Engine segment develops and manufactures products for gasoline and diesel engines, and alternative powertrains. The Drivetrain segment's products include transmission components and systems, all-wheel drive (AWD) torque transfer systems and rotating electrical devices. The Company's products are manufactured and sold across the world, primarily to original equipment manufacturers (OEMs) of light vehicles (passenger cars, sport-utility vehicles (SUVs), vans and light trucks). The Company's products are also sold to other OEMs of commercial vehicles (medium-duty trucks, heavy-duty trucks and buses) and off-highway vehicles (agricultural and construction machinery and marine applications.</v>
    <v>15900</v>
    <v>New York Stock Exchange</v>
    <v>XNYS</v>
    <v>XNYS</v>
    <v>3850 Hamlin Rd, AUBURN HILLS, MI, 48326-2872 US</v>
    <v>50.37</v>
    <v>1056</v>
    <v>Automobiles &amp; Auto Parts</v>
    <v>Stock</v>
    <v>44265.034551353907</v>
    <v>1057</v>
    <v>48.91</v>
    <v>11881740000</v>
    <v>BORGWARNER INC.</v>
    <v>BORGWARNER INC.</v>
    <v>49.61</v>
    <v>22.5654</v>
    <v>49.71</v>
    <v>48.91</v>
    <v>49.2</v>
    <v>239021100</v>
    <v>BWA</v>
    <v>BORGWARNER INC. (XNYS:BWA)</v>
    <v>3071812</v>
    <v>2700277</v>
    <v>1987</v>
  </rv>
  <rv s="2">
    <v>1058</v>
  </rv>
  <rv s="0">
    <v>https://www.bing.com/financeapi/forcetrigger?t=a1nanm&amp;q=XNYS%3aALL&amp;form=skydnc</v>
    <v>Learn more on Bing</v>
  </rv>
  <rv s="1">
    <v>en-US</v>
    <v>a1nanm</v>
    <v>268435456</v>
    <v>1</v>
    <v>Powered by Refinitiv</v>
    <v>0</v>
    <v>THE ALLSTATE CORPORATION (XNYS:ALL)</v>
    <v>2</v>
    <v>3</v>
    <v>Finance</v>
    <v>4</v>
    <v>116.675</v>
    <v>64.13</v>
    <v>0.81510000000000005</v>
    <v>-1.69</v>
    <v>2.33E-3</v>
    <v>-1.4919E-2</v>
    <v>0.26</v>
    <v>USD</v>
    <v>Allstate Corporation (Allstate) is a holding company for Allstate Insurance Company. The Company's business is conducted principally through Allstate Insurance Company, Allstate Life Insurance Company and other subsidiaries. The Company is engaged in the property-casualty insurance business and the life insurance, accident and health insurance and protection plans that cover electronic devices and personal identities. Its segments include Allstate Protection, Allstate Life, Allstate Benefits, Service Businesses, Allstate Annuities, Discontinued Lines and Coverages, and Corporate and Other. The Company offers its products in the United States and Canada.</v>
    <v>41860</v>
    <v>New York Stock Exchange</v>
    <v>XNYS</v>
    <v>XNYS</v>
    <v>2775 Sanders Rd, NORTHBROOK, IL, 60062-6110 US</v>
    <v>112.82</v>
    <v>Insurance</v>
    <v>Stock</v>
    <v>44265.041181260938</v>
    <v>1060</v>
    <v>111.04</v>
    <v>34309500000</v>
    <v>THE ALLSTATE CORPORATION</v>
    <v>THE ALLSTATE CORPORATION</v>
    <v>112.32</v>
    <v>6.4869000000000003</v>
    <v>113.28</v>
    <v>111.59</v>
    <v>111.85</v>
    <v>302873400</v>
    <v>ALL</v>
    <v>THE ALLSTATE CORPORATION (XNYS:ALL)</v>
    <v>2272763</v>
    <v>2003826</v>
    <v>1992</v>
  </rv>
  <rv s="2">
    <v>1061</v>
  </rv>
  <rv s="0">
    <v>http://en.wikipedia.org/wiki/LyondellBasell</v>
    <v>Wikipedia</v>
  </rv>
  <rv s="3">
    <v>6</v>
    <v>1063</v>
  </rv>
  <rv s="4">
    <v>9</v>
    <v>https://www.bing.com/th?id=AMMS_107eb24c4eee21eab84096b5d69ab50e&amp;qlt=95</v>
    <v>1064</v>
    <v>0</v>
    <v>https://www.bing.com/images/search?form=xlimg&amp;q=lyondellbasell</v>
    <v>Image of LyondellBasell Industries NV</v>
  </rv>
  <rv s="0">
    <v>https://www.bing.com/financeapi/forcetrigger?t=a1x8c7&amp;q=XNYS%3aLYB&amp;form=skydnc</v>
    <v>Learn more on Bing</v>
  </rv>
  <rv s="7">
    <v>en-US</v>
    <v>a1x8c7</v>
    <v>268435456</v>
    <v>1</v>
    <v>Powered by Refinitiv</v>
    <v>10</v>
    <v>LyondellBasell Industries NV (XNYS:LYB)</v>
    <v>7</v>
    <v>11</v>
    <v>Finance</v>
    <v>4</v>
    <v>110.71</v>
    <v>33.71</v>
    <v>1.5804</v>
    <v>-1.59</v>
    <v>5.1320000000000003E-3</v>
    <v>-1.4619E-2</v>
    <v>0.55000000000000004</v>
    <v>USD</v>
    <v>LyondellBasell Industries N.V. is a plastics, chemicals and refining company. The Company operates through its Advanced Polymer Solutions segment. It produces olefins and polyethylene (PE) and polypropylene (PP), high density polyethylene (HDPE), low density polyethylene (LDPE) and linear low density polyethylene (LLDPE). It produces PP homopolymers, PP impact copolymers and PP random copolymers. PP compounds are produced from blends of polyolefins and additives and are sold to the automotive and home appliances industries. Its engineered composites are lightweight, materials that are used in infrastructure, aerospace and automotive applications such as headlamps. It also manufactures powders, which is a specialty particle materials used in coatings, rotational molding, toll compounding and other technical applications. Masterbatches is a coloring and additive materials used in the production of paper, paint and plastic goods around the world.</v>
    <v>19200</v>
    <v>New York Stock Exchange</v>
    <v>XNYS</v>
    <v>XNYS</v>
    <v>4th Floor, One Vine Street, LONDON, UNITED KINGDOM-NA, W1J0AH GB</v>
    <v>109.86</v>
    <v>1065</v>
    <v>Chemicals</v>
    <v>Stock</v>
    <v>44265.000000034372</v>
    <v>1066</v>
    <v>107.09</v>
    <v>36340260000</v>
    <v>LyondellBasell Industries NV</v>
    <v>LyondellBasell Industries NV</v>
    <v>109.21</v>
    <v>25.5456</v>
    <v>108.76</v>
    <v>107.17</v>
    <v>107.72</v>
    <v>334132600</v>
    <v>LYB</v>
    <v>LyondellBasell Industries NV (XNYS:LYB)</v>
    <v>1954510</v>
    <v>1724481</v>
    <v>2009</v>
  </rv>
  <rv s="2">
    <v>1067</v>
  </rv>
  <rv s="0">
    <v>http://en.wikipedia.org/wiki/Ecolab</v>
    <v>Wikipedia</v>
  </rv>
  <rv s="3">
    <v>6</v>
    <v>1069</v>
  </rv>
  <rv s="4">
    <v>9</v>
    <v>https://www.bing.com/th?id=AMMS_0490968376191c96c9dfc6280f57c228&amp;qlt=95</v>
    <v>1070</v>
    <v>0</v>
    <v>https://www.bing.com/images/search?form=xlimg&amp;q=ecolab</v>
    <v>Image of ECOLAB INC.</v>
  </rv>
  <rv s="0">
    <v>https://www.bing.com/financeapi/forcetrigger?t=a1rlu2&amp;q=XNYS%3aECL&amp;form=skydnc</v>
    <v>Learn more on Bing</v>
  </rv>
  <rv s="7">
    <v>en-US</v>
    <v>a1rlu2</v>
    <v>268435456</v>
    <v>1</v>
    <v>Powered by Refinitiv</v>
    <v>10</v>
    <v>ECOLAB INC. (XNYS:ECL)</v>
    <v>7</v>
    <v>11</v>
    <v>Finance</v>
    <v>4</v>
    <v>231.36</v>
    <v>124.6</v>
    <v>0.99629999999999996</v>
    <v>2.89</v>
    <v>0</v>
    <v>1.3657999999999998E-2</v>
    <v>0</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44000</v>
    <v>New York Stock Exchange</v>
    <v>XNYS</v>
    <v>XNYS</v>
    <v>1 Ecolab Place, SAINT PAUL, MN, 55102 US</v>
    <v>216.88</v>
    <v>1071</v>
    <v>Chemicals</v>
    <v>Stock</v>
    <v>44265.000000034372</v>
    <v>1072</v>
    <v>212.41499999999999</v>
    <v>60482990000</v>
    <v>ECOLAB INC.</v>
    <v>ECOLAB INC.</v>
    <v>213.6</v>
    <v>62.871400000000001</v>
    <v>211.59</v>
    <v>214.48</v>
    <v>214.48</v>
    <v>285849900</v>
    <v>ECL</v>
    <v>ECOLAB INC. (XNYS:ECL)</v>
    <v>1114469</v>
    <v>983338</v>
    <v>1924</v>
  </rv>
  <rv s="2">
    <v>1073</v>
  </rv>
  <rv s="0">
    <v>http://en.wikipedia.org/wiki/Eaton_Corporation</v>
    <v>Wikipedia</v>
  </rv>
  <rv s="3">
    <v>6</v>
    <v>1075</v>
  </rv>
  <rv s="4">
    <v>9</v>
    <v>https://www.bing.com/th?id=AMMS_14ad49c25a18dfc708edac82950da0d6&amp;qlt=95</v>
    <v>1076</v>
    <v>0</v>
    <v>https://www.bing.com/images/search?form=xlimg&amp;q=eaton+corporation</v>
    <v>Image of EATON CORPORATION PUBLIC LIMITED COMPANY</v>
  </rv>
  <rv s="0">
    <v>https://www.bing.com/financeapi/forcetrigger?t=a1safr&amp;q=XNYS%3aETN&amp;form=skydnc</v>
    <v>Learn more on Bing</v>
  </rv>
  <rv s="7">
    <v>en-US</v>
    <v>a1safr</v>
    <v>268435456</v>
    <v>1</v>
    <v>Powered by Refinitiv</v>
    <v>10</v>
    <v>EATON CORPORATION PUBLIC LIMITED COMPANY (XNYS:ETN)</v>
    <v>7</v>
    <v>11</v>
    <v>Finance</v>
    <v>4</v>
    <v>141.05000000000001</v>
    <v>56.414999999999999</v>
    <v>1.1456</v>
    <v>-3.19</v>
    <v>0</v>
    <v>-2.2877000000000002E-2</v>
    <v>0</v>
    <v>USD</v>
    <v>Eaton Corporation plc (Eaton) is a power management company. The Company provides solutions that help its customers manage electrical, hydraulic and mechanical power. Its segments include Electrical Products, Electrical Systems and Services, Hydraulics, Aerospace and Vehicle. The Electrical Products segment consists of electrical components, industrial components, residential products, single phase power quality, fire detection, wiring devices, structural support systems and circuit protection. The Hydraulics segment offers hydraulics components, systems and services for industrial and mobile equipment. The Aerospace segment is a supplier of aerospace fuel, hydraulics, and pneumatic systems for commercial and military use. The Vehicle segment engages in the design, manufacture, marketing and supply of drivetrain, powertrain systems and critical components for cars, light trucks and commercial vehicles.</v>
    <v>92000</v>
    <v>New York Stock Exchange</v>
    <v>XNYS</v>
    <v>XNYS</v>
    <v>Eaton Hse, 30 Pembroke Road, DUBLIN, IRELAND-NA IE</v>
    <v>139.9</v>
    <v>1077</v>
    <v>Machinery, Equipment &amp; Components</v>
    <v>Stock</v>
    <v>44265.03616113359</v>
    <v>1078</v>
    <v>136.19999999999999</v>
    <v>55511060000</v>
    <v>EATON CORPORATION PUBLIC LIMITED COMPANY</v>
    <v>EATON CORPORATION PUBLIC LIMITED COMPANY</v>
    <v>139.9</v>
    <v>40.013800000000003</v>
    <v>139.44</v>
    <v>136.25</v>
    <v>136.25</v>
    <v>398100000</v>
    <v>ETN</v>
    <v>EATON CORPORATION PUBLIC LIMITED COMPANY (XNYS:ETN)</v>
    <v>2805009</v>
    <v>2476678</v>
    <v>2012</v>
  </rv>
  <rv s="2">
    <v>1079</v>
  </rv>
  <rv s="0">
    <v>http://en.wikipedia.org/wiki/ExxonMobil</v>
    <v>Wikipedia</v>
  </rv>
  <rv s="3">
    <v>6</v>
    <v>1081</v>
  </rv>
  <rv s="4">
    <v>9</v>
    <v>https://www.bing.com/th?id=AMMS_a92fdfeb8644bf85ee9299accf15739c&amp;qlt=95</v>
    <v>1082</v>
    <v>0</v>
    <v>https://www.bing.com/images/search?form=xlimg&amp;q=exxonmobil</v>
    <v>Image of EXXON MOBIL CORPORATION</v>
  </rv>
  <rv s="0">
    <v>https://www.bing.com/financeapi/forcetrigger?t=a269ec&amp;q=XNYS%3aXOM&amp;form=skydnc</v>
    <v>Learn more on Bing</v>
  </rv>
  <rv s="7">
    <v>en-US</v>
    <v>a269ec</v>
    <v>268435456</v>
    <v>1</v>
    <v>Powered by Refinitiv</v>
    <v>10</v>
    <v>EXXON MOBIL CORPORATION (XNYS:XOM)</v>
    <v>7</v>
    <v>11</v>
    <v>Finance</v>
    <v>4</v>
    <v>61.61</v>
    <v>30.11</v>
    <v>1.4063000000000001</v>
    <v>-0.94</v>
    <v>8.3430000000000006E-4</v>
    <v>-1.5443E-2</v>
    <v>0.05</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72000</v>
    <v>New York Stock Exchange</v>
    <v>XNYS</v>
    <v>XNYS</v>
    <v>5959 LAS COLINAS BLVD, IRVING, TX, 75039-2298 US</v>
    <v>61.39</v>
    <v>1083</v>
    <v>Oil &amp; Gas</v>
    <v>Stock</v>
    <v>44265.041639142968</v>
    <v>1084</v>
    <v>59.47</v>
    <v>257692100000</v>
    <v>EXXON MOBIL CORPORATION</v>
    <v>EXXON MOBIL CORPORATION</v>
    <v>60.61</v>
    <v>0</v>
    <v>60.87</v>
    <v>59.93</v>
    <v>59.98</v>
    <v>4233483000</v>
    <v>XOM</v>
    <v>EXXON MOBIL CORPORATION (XNYS:XOM)</v>
    <v>35645897</v>
    <v>31535335</v>
    <v>1882</v>
  </rv>
  <rv s="2">
    <v>1085</v>
  </rv>
  <rv s="0">
    <v>http://ko.wikipedia.org/wiki/S&amp;P_글로벌</v>
    <v>Wikipedia</v>
  </rv>
  <rv s="3">
    <v>6</v>
    <v>1087</v>
  </rv>
  <rv s="4">
    <v>9</v>
    <v>https://www.bing.com/th?id=AMMS_e76f6702a10215c8b6ecc11836be8170&amp;qlt=95</v>
    <v>1088</v>
    <v>0</v>
    <v>https://www.bing.com/images/search?form=xlimg&amp;q=snl+financial</v>
    <v>Image of S&amp;P Global Inc.</v>
  </rv>
  <rv s="0">
    <v>https://www.bing.com/financeapi/forcetrigger?t=a23d9c&amp;q=XNYS%3aSPGI&amp;form=skydnc</v>
    <v>Learn more on Bing</v>
  </rv>
  <rv s="7">
    <v>en-US</v>
    <v>a23d9c</v>
    <v>268435456</v>
    <v>1</v>
    <v>Powered by Refinitiv</v>
    <v>10</v>
    <v>S&amp;P Global Inc. (XNYS:SPGI)</v>
    <v>7</v>
    <v>11</v>
    <v>Finance</v>
    <v>4</v>
    <v>379.86989999999997</v>
    <v>186.05500000000001</v>
    <v>0.93610000000000004</v>
    <v>-0.6</v>
    <v>2.3380000000000002E-4</v>
    <v>-1.751E-3</v>
    <v>0.08</v>
    <v>USD</v>
    <v>S&amp;P Global Inc., formerly McGraw Hill Financial Inc., is a provider of ratings, benchmarks, analytics and data to the capital and commodity markets around the world. The Company operates through three segments: Ratings, which provides credit ratings, research and analytics to investors, issuers and other market participants; Market and Commodities Intelligence, which offers multi-asset-class data, research and analytical capabilities that integrate cross-asset analytics and desktop services, and deliver their customers in the commodity and energy markets access to information, data, analytic services and pricing and benchmarks, and S&amp;P Dow Jones Indices (Indices), which is an index provider that maintains a range of valuation and index benchmarks for investment advisors, wealth managers and institutional investors. The Company's subsidiary, CRISIL Limited (CRISIL), is a global analytical company and a provider of ratings, data and research, analytics and solutions.</v>
    <v>22500</v>
    <v>New York Stock Exchange</v>
    <v>XNYS</v>
    <v>XNYS</v>
    <v>55 Water St, NEW YORK, NY, 10041-0004 US</v>
    <v>351.37</v>
    <v>1089</v>
    <v>Professional &amp; Commercial Services</v>
    <v>Stock</v>
    <v>44265.014010034378</v>
    <v>1090</v>
    <v>341.86</v>
    <v>82492700000</v>
    <v>S&amp;P Global Inc.</v>
    <v>S&amp;P Global Inc.</v>
    <v>347.34</v>
    <v>35.464799999999997</v>
    <v>342.72</v>
    <v>342.12</v>
    <v>342.2</v>
    <v>240700000</v>
    <v>SPGI</v>
    <v>S&amp;P Global Inc. (XNYS:SPGI)</v>
    <v>2063334</v>
    <v>1827646</v>
    <v>1925</v>
  </rv>
  <rv s="2">
    <v>1091</v>
  </rv>
  <rv s="0">
    <v>https://www.bing.com/financeapi/forcetrigger?t=a25par&amp;q=XNYS%3aWAT&amp;form=skydnc</v>
    <v>Learn more on Bing</v>
  </rv>
  <rv s="1">
    <v>en-US</v>
    <v>a25par</v>
    <v>268435456</v>
    <v>1</v>
    <v>Powered by Refinitiv</v>
    <v>0</v>
    <v>WATERS CORPORATION (XNYS:WAT)</v>
    <v>2</v>
    <v>22</v>
    <v>Finance</v>
    <v>4</v>
    <v>299.06</v>
    <v>154.38999999999999</v>
    <v>0.81020000000000003</v>
    <v>8.01</v>
    <v>0</v>
    <v>3.0264000000000003E-2</v>
    <v>0</v>
    <v>USD</v>
    <v>Waters Corporation is an analytical instrument manufacturer. The Company operates through two segments: Waters and TA. It designs, manufactures, sells and services high performance liquid chromatography (HPLC), ultra performance liquid chromatography (UPLC and together with HPLC, referred to as LC) and mass spectrometry (MS) technology systems and support products, including chromatography columns, other consumable products and post-warranty service plans. It also designs, manufactures, sells and services thermal analysis, rheometry and calorimetry instruments through its TA product line. It is also a developer and supplier of software-based products that interface with the Company's instruments, as well as other suppliers' instruments. Its LC and LC-MS instruments are utilized in a range of industries to detect, identify, monitor and measure the chemical, physical and biological composition of materials, and to purify a range of compounds.</v>
    <v>7400</v>
    <v>New York Stock Exchange</v>
    <v>XNYS</v>
    <v>XNYS</v>
    <v>34 MAPLE ST, MILFORD, MA, 01757-3604 US</v>
    <v>275.52499999999998</v>
    <v>Healthcare Equipment &amp; Supplies</v>
    <v>Stock</v>
    <v>44265</v>
    <v>1093</v>
    <v>264.67</v>
    <v>16458690000</v>
    <v>WATERS CORPORATION</v>
    <v>WATERS CORPORATION</v>
    <v>266.39999999999998</v>
    <v>31.668900000000001</v>
    <v>264.67</v>
    <v>272.68</v>
    <v>272.68</v>
    <v>62185690</v>
    <v>WAT</v>
    <v>WATERS CORPORATION (XNYS:WAT)</v>
    <v>422252</v>
    <v>374145</v>
    <v>1991</v>
  </rv>
  <rv s="2">
    <v>1094</v>
  </rv>
  <rv s="0">
    <v>https://creativecommons.org/licenses/by/2.0</v>
    <v>CC BY 2.0</v>
  </rv>
  <rv s="0">
    <v>http://sv.wikipedia.org/wiki/Conagra_Brands</v>
    <v>Wikipedia</v>
  </rv>
  <rv s="3">
    <v>1096</v>
    <v>1097</v>
  </rv>
  <rv s="4">
    <v>9</v>
    <v>https://www.bing.com/th?id=AMMS_1f8b967c06beaca3f1415b45c5965cb1&amp;qlt=95</v>
    <v>1098</v>
    <v>0</v>
    <v>https://www.bing.com/images/search?form=xlimg&amp;q=conagra+foods</v>
    <v>Image of CONAGRA BRANDS, INC.</v>
  </rv>
  <rv s="0">
    <v>https://www.bing.com/financeapi/forcetrigger?t=a1p55r&amp;q=XNYS%3aCAG&amp;form=skydnc</v>
    <v>Learn more on Bing</v>
  </rv>
  <rv s="7">
    <v>en-US</v>
    <v>a1p55r</v>
    <v>268435456</v>
    <v>1</v>
    <v>Powered by Refinitiv</v>
    <v>10</v>
    <v>CONAGRA BRANDS, INC. (XNYS:CAG)</v>
    <v>7</v>
    <v>11</v>
    <v>Finance</v>
    <v>4</v>
    <v>39.340000000000003</v>
    <v>22.83</v>
    <v>0.85819999999999996</v>
    <v>-0.49</v>
    <v>-8.3239999999999996E-4</v>
    <v>-1.3413999999999999E-2</v>
    <v>-0.03</v>
    <v>USD</v>
    <v>Conagra Brands, Inc., formerly ConAgra Foods, Inc., operates as a packaged food company. The Company operates through two segments: Consumer Foods and Commercial Foods. The Company sells branded and customized food products, as well as commercially branded foods. It also supplies vegetable, spice and grain products to a range of restaurants, foodservice operators and commercial customers. Conagra Foodservice offers products to restaurants, retailers, commercial customers and other foodservice suppliers. The Company also operates in the countries outside the United States, such as Canada and Mexico. The Company's brands include Marie Callender's, Healthy Choice, Slim Jim, Hebrew National, Orville Redenbacher's, Reddi-wip, PAM, Snack Pack, Banquet, Chef Boyardee, Egg Beaters, Rosarita, Fleischmann's and Hunt's. The Company sells its products in grocery, convenience, mass merchandise and club stores.</v>
    <v>16500</v>
    <v>New York Stock Exchange</v>
    <v>XNYS</v>
    <v>XNYS</v>
    <v>222 Merchandise Mart Plz Ste 1300, CHICAGO, IL, 60654-1103 US</v>
    <v>36.86</v>
    <v>1099</v>
    <v>Food &amp; Tobacco</v>
    <v>Stock</v>
    <v>44265.02073462891</v>
    <v>1100</v>
    <v>36.020000000000003</v>
    <v>17847790000</v>
    <v>CONAGRA BRANDS, INC.</v>
    <v>CONAGRA BRANDS, INC.</v>
    <v>36.46</v>
    <v>16.070399999999999</v>
    <v>36.53</v>
    <v>36.04</v>
    <v>36.01</v>
    <v>488579000</v>
    <v>CAG</v>
    <v>CONAGRA BRANDS, INC. (XNYS:CAG)</v>
    <v>4259145</v>
    <v>3775738</v>
    <v>1975</v>
  </rv>
  <rv s="2">
    <v>1101</v>
  </rv>
  <rv s="0">
    <v>http://en.wikipedia.org/wiki/Fastenal</v>
    <v>Wikipedia</v>
  </rv>
  <rv s="3">
    <v>6</v>
    <v>1103</v>
  </rv>
  <rv s="4">
    <v>9</v>
    <v>https://www.bing.com/th?id=AMMS_f049fad18410b76b6c7973a054ec9842&amp;qlt=95</v>
    <v>1104</v>
    <v>0</v>
    <v>https://www.bing.com/images/search?form=xlimg&amp;q=fastenal</v>
    <v>Image of Fastenal Company</v>
  </rv>
  <rv s="0">
    <v>https://www.bing.com/financeapi/forcetrigger?t=a1sl52&amp;q=XNAS%3aFAST&amp;form=skydnc</v>
    <v>Learn more on Bing</v>
  </rv>
  <rv s="7">
    <v>en-US</v>
    <v>a1sl52</v>
    <v>268435456</v>
    <v>1</v>
    <v>Powered by Refinitiv</v>
    <v>10</v>
    <v>Fastenal Company (XNAS:FAST)</v>
    <v>7</v>
    <v>11</v>
    <v>Finance</v>
    <v>4</v>
    <v>51.89</v>
    <v>26.498899999999999</v>
    <v>1.2567999999999999</v>
    <v>1.03</v>
    <v>-4.5960000000000003E-3</v>
    <v>2.3062999999999997E-2</v>
    <v>-0.21</v>
    <v>USD</v>
    <v>Fastenal Company is engaged in wholesale distribution of industrial and construction supplies. The Company is engaged in fastener distribution, and non-fastener maintenance and supply business. As of December 31, 2016, it distributed these supplies through a network of approximately 2,500 stores. Its customers are in the manufacturing and non-residential construction markets. The manufacturing market includes both original equipment manufacturers (OEM) and maintenance, repair, and operations (MRO). The non-residential construction market includes general, electrical, plumbing, sheet metal and road contractors. Other users of its products include farmers, truckers, railroads, oil exploration, production and refinement companies, mining companies, federal, state, and local governmental entities, schools and certain retail trades. Its original product offerings are fasteners and other industrial and construction supplies, many of which are sold under the Fastenal product name.</v>
    <v>20365</v>
    <v>Nasdaq Stock Market</v>
    <v>XNAS</v>
    <v>XNAS</v>
    <v>2001 Theurer Blvd, WINONA, MN, 55987-1500 US</v>
    <v>45.98</v>
    <v>1105</v>
    <v>Machinery, Equipment &amp; Components</v>
    <v>Stock</v>
    <v>44265.037404096875</v>
    <v>1106</v>
    <v>45.225000000000001</v>
    <v>25650080000</v>
    <v>Fastenal Company</v>
    <v>Fastenal Company</v>
    <v>45.38</v>
    <v>29.9254</v>
    <v>44.66</v>
    <v>45.69</v>
    <v>45.48</v>
    <v>574341200</v>
    <v>FAST</v>
    <v>Fastenal Company (XNAS:FAST)</v>
    <v>3573236</v>
    <v>3169415</v>
    <v>1968</v>
  </rv>
  <rv s="2">
    <v>1107</v>
  </rv>
  <rv s="0">
    <v>https://www.bing.com/financeapi/forcetrigger?t=a1ra3m&amp;q=XNYS%3aDRI&amp;form=skydnc</v>
    <v>Learn more on Bing</v>
  </rv>
  <rv s="1">
    <v>en-US</v>
    <v>a1ra3m</v>
    <v>268435456</v>
    <v>1</v>
    <v>Powered by Refinitiv</v>
    <v>0</v>
    <v>DARDEN RESTAURANTS, INC. (XNYS:DRI)</v>
    <v>2</v>
    <v>3</v>
    <v>Finance</v>
    <v>4</v>
    <v>144.8399</v>
    <v>26.15</v>
    <v>1.5631999999999999</v>
    <v>-3.71</v>
    <v>1.6509999999999999E-3</v>
    <v>-2.5939E-2</v>
    <v>0.23</v>
    <v>USD</v>
    <v>Darden Restaurants, Inc. is a full-service restaurant company. The Company owned and operated 1,536 restaurants through its subsidiaries in the United States and Canada, as of May 29, 2016. The Company's segments include Olive Garden, LongHorn Steakhouse, Fine Dining (which includes The Capital Grille, and Eddie V's Prime Seafood and Wildfish Seafood Grille (Eddie V's)) and Other Business (which includes Yard House, Seasons 52, Bahama Breeze, consumer-packaged goods and franchise revenues). As of May 29, 2016, the Company also had 50 restaurants operated by independent third parties pursuant to area development and franchise agreements. Olive Garden's menu includes a range of authentic Italian foods featuring fresh ingredients and a selection of imported Italian wines. LongHorn Steakhouse restaurants feature a range of menu items, including fresh steaks and chicken, as well as salmon, shrimp, ribs, pork chops, burgers and prime rib.</v>
    <v>177000</v>
    <v>New York Stock Exchange</v>
    <v>XNYS</v>
    <v>XNYS</v>
    <v>1000 Darden Center Dr, ORLANDO, FL, 32837-4032 US</v>
    <v>144.25</v>
    <v>Hotels &amp; Entertainment Services</v>
    <v>Stock</v>
    <v>44265.024427916404</v>
    <v>1109</v>
    <v>138.97</v>
    <v>18640840000</v>
    <v>DARDEN RESTAURANTS, INC.</v>
    <v>DARDEN RESTAURANTS, INC.</v>
    <v>143.99</v>
    <v>0</v>
    <v>143.03</v>
    <v>139.32</v>
    <v>139.55000000000001</v>
    <v>130328200</v>
    <v>DRI</v>
    <v>DARDEN RESTAURANTS, INC. (XNYS:DRI)</v>
    <v>1399834</v>
    <v>1242645</v>
    <v>1995</v>
  </rv>
  <rv s="2">
    <v>1110</v>
  </rv>
  <rv s="0">
    <v>http://en.wikipedia.org/wiki/Gap_Inc.</v>
    <v>Wikipedia</v>
  </rv>
  <rv s="3">
    <v>6</v>
    <v>1112</v>
  </rv>
  <rv s="4">
    <v>9</v>
    <v>https://www.bing.com/th?id=AMMS_f802f162c92193d1d14042c9bdc72193&amp;qlt=95</v>
    <v>1113</v>
    <v>0</v>
    <v>https://www.bing.com/images/search?form=xlimg&amp;q=gap+inc.</v>
    <v>Image of THE GAP, INC.</v>
  </rv>
  <rv s="0">
    <v>https://www.bing.com/financeapi/forcetrigger?t=a1u5hw&amp;q=XNYS%3aGPS&amp;form=skydnc</v>
    <v>Learn more on Bing</v>
  </rv>
  <rv s="7">
    <v>en-US</v>
    <v>a1u5hw</v>
    <v>268435456</v>
    <v>1</v>
    <v>Powered by Refinitiv</v>
    <v>10</v>
    <v>THE GAP, INC. (XNYS:GPS)</v>
    <v>7</v>
    <v>11</v>
    <v>Finance</v>
    <v>4</v>
    <v>29.574999999999999</v>
    <v>5.26</v>
    <v>1.6165</v>
    <v>0.11</v>
    <v>3.4489999999999998E-4</v>
    <v>3.8090000000000003E-3</v>
    <v>0.01</v>
    <v>USD</v>
    <v>The Gap, Inc. is an apparel retail company. The Company offers apparel, accessories, and personal care products for men, women, and children under the Old Navy, Gap, Banana Republic, Athleta, Intermix, Janie and Jack, and Hill City brands. Its products are available to customers online through Company-owned Websites and through the use of third-parties that provide logistics and fulfillment services. The Company’s omni-channel services, including order-in-store, reserve-in-store, find-in-store and ship-from-store that are tailored across its portfolio of brands. The Company also sells products that are designed and manufactured by branded third-parties, especially at its Intermix brands. It has Company-operated stores in the United States, Canada, the United Kingdom, France, Ireland, Japan, Italy, China, Hong Kong, Taiwan, and Mexico. It operates Gap, Banana Republic and Old Navy stores throughout Asia, Australia, Europe, Latin America, the Middle East and Africa.</v>
    <v>129000</v>
    <v>New York Stock Exchange</v>
    <v>XNYS</v>
    <v>XNYS</v>
    <v>2 Folsom St, SAN FRANCISCO, CA, 94105-1205 US</v>
    <v>29.574999999999999</v>
    <v>1114</v>
    <v>Specialty Retailers</v>
    <v>Stock</v>
    <v>44265.041394178123</v>
    <v>1115</v>
    <v>28.63</v>
    <v>10801960000</v>
    <v>THE GAP, INC.</v>
    <v>THE GAP, INC.</v>
    <v>29.05</v>
    <v>0</v>
    <v>28.88</v>
    <v>28.99</v>
    <v>29</v>
    <v>374029100</v>
    <v>GPS</v>
    <v>THE GAP, INC. (XNYS:GPS)</v>
    <v>8016668</v>
    <v>7124962</v>
    <v>1988</v>
  </rv>
  <rv s="2">
    <v>1116</v>
  </rv>
  <rv s="0">
    <v>http://en.wikipedia.org/wiki/Lowe's</v>
    <v>Wikipedia</v>
  </rv>
  <rv s="3">
    <v>6</v>
    <v>1118</v>
  </rv>
  <rv s="4">
    <v>9</v>
    <v>https://www.bing.com/th?id=AMMS_4afbc0a090454dfb219470553edb70e4&amp;qlt=95</v>
    <v>1119</v>
    <v>0</v>
    <v>https://www.bing.com/images/search?form=xlimg&amp;q=lowe%27s</v>
    <v>Image of LOWE'S COMPANIES, INC.</v>
  </rv>
  <rv s="0">
    <v>https://www.bing.com/financeapi/forcetrigger?t=a1x2ur&amp;q=XNYS%3aLOW&amp;form=skydnc</v>
    <v>Learn more on Bing</v>
  </rv>
  <rv s="12">
    <v>en-US</v>
    <v>a1x2ur</v>
    <v>268435456</v>
    <v>1</v>
    <v>Powered by Refinitiv</v>
    <v>23</v>
    <v>LOWE'S COMPANIES, INC. (XNYS:LOW)</v>
    <v>7</v>
    <v>24</v>
    <v>Finance</v>
    <v>4</v>
    <v>180.67</v>
    <v>60</v>
    <v>1.3183</v>
    <v>3.07</v>
    <v>3.0120000000000004E-3</v>
    <v>1.8844E-2</v>
    <v>0.5</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169.2199</v>
    <v>1120</v>
    <v>Specialty Retailers</v>
    <v>Stock</v>
    <v>44265.041032198438</v>
    <v>1121</v>
    <v>165</v>
    <v>119375200000</v>
    <v>LOWE'S COMPANIES, INC.</v>
    <v>LOWE'S COMPANIES, INC.</v>
    <v>165.74</v>
    <v>23.0031</v>
    <v>162.91999999999999</v>
    <v>165.99</v>
    <v>166.49</v>
    <v>LOW</v>
    <v>LOWE'S COMPANIES, INC. (XNYS:LOW)</v>
    <v>4585161</v>
    <v>4079617</v>
    <v>1952</v>
  </rv>
  <rv s="2">
    <v>1122</v>
  </rv>
  <rv s="0">
    <v>http://en.wikipedia.org/wiki/AT&amp;T</v>
    <v>Wikipedia</v>
  </rv>
  <rv s="3">
    <v>6</v>
    <v>1124</v>
  </rv>
  <rv s="4">
    <v>9</v>
    <v>https://www.bing.com/th?id=AMMS_22edc37b3d4ca713a66f23973844e621&amp;qlt=95</v>
    <v>1125</v>
    <v>0</v>
    <v>https://www.bing.com/images/search?form=xlimg&amp;q=at%26t</v>
    <v>Image of AT&amp;T INC.</v>
  </rv>
  <rv s="0">
    <v>https://www.bing.com/financeapi/forcetrigger?t=a23www&amp;q=XNYS%3aT&amp;form=skydnc</v>
    <v>Learn more on Bing</v>
  </rv>
  <rv s="7">
    <v>en-US</v>
    <v>a23www</v>
    <v>268435456</v>
    <v>1</v>
    <v>Powered by Refinitiv</v>
    <v>10</v>
    <v>AT&amp;T INC. (XNYS:T)</v>
    <v>7</v>
    <v>11</v>
    <v>Finance</v>
    <v>4</v>
    <v>36.15</v>
    <v>26.08</v>
    <v>0.71140000000000003</v>
    <v>-0.35</v>
    <v>2.0239999999999998E-3</v>
    <v>-1.1671000000000001E-2</v>
    <v>0.06</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230000</v>
    <v>New York Stock Exchange</v>
    <v>XNYS</v>
    <v>XNYS</v>
    <v>208 S Akard St, DALLAS, TX, 75202-4206 US</v>
    <v>30.14</v>
    <v>1126</v>
    <v>Telecommunications Services</v>
    <v>Stock</v>
    <v>44265.04124210625</v>
    <v>1127</v>
    <v>29.61</v>
    <v>213881600000</v>
    <v>AT&amp;T INC.</v>
    <v>AT&amp;T INC.</v>
    <v>29.9</v>
    <v>0</v>
    <v>29.99</v>
    <v>29.64</v>
    <v>29.7</v>
    <v>7131764000</v>
    <v>T</v>
    <v>AT&amp;T INC. (XNYS:T)</v>
    <v>47952125</v>
    <v>42679554</v>
    <v>1983</v>
  </rv>
  <rv s="2">
    <v>1128</v>
  </rv>
  <rv s="0">
    <v>http://en.wikipedia.org/wiki/Realty_Income</v>
    <v>Wikipedia</v>
  </rv>
  <rv s="3">
    <v>6</v>
    <v>1130</v>
  </rv>
  <rv s="4">
    <v>9</v>
    <v>https://www.bing.com/th?id=AMMS_27a2797c3c38370c90a43ecbcd300403&amp;qlt=95</v>
    <v>1131</v>
    <v>0</v>
    <v>https://www.bing.com/images/search?form=xlimg&amp;q=o+stock+forecast</v>
    <v>Image of REALTY INCOME CORPORATION</v>
  </rv>
  <rv s="0">
    <v>https://www.bing.com/financeapi/forcetrigger?t=a1z11h&amp;q=XNYS%3aO&amp;form=skydnc</v>
    <v>Learn more on Bing</v>
  </rv>
  <rv s="7">
    <v>en-US</v>
    <v>a1z11h</v>
    <v>268435456</v>
    <v>1</v>
    <v>Powered by Refinitiv</v>
    <v>10</v>
    <v>REALTY INCOME CORPORATION (XNYS:O)</v>
    <v>7</v>
    <v>11</v>
    <v>Finance</v>
    <v>4</v>
    <v>76.680000000000007</v>
    <v>38</v>
    <v>0.70779999999999998</v>
    <v>0.27</v>
    <v>-1.647E-3</v>
    <v>4.4669999999999996E-3</v>
    <v>-0.1</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208</v>
    <v>New York Stock Exchange</v>
    <v>XNYS</v>
    <v>XNYS</v>
    <v>11995 El Camino Real, SAN DIEGO, CA, 92130-2544 US</v>
    <v>61.61</v>
    <v>1132</v>
    <v>Residential &amp; Commercial REIT</v>
    <v>Stock</v>
    <v>44265.040978622659</v>
    <v>1133</v>
    <v>60.01</v>
    <v>22567730000</v>
    <v>REALTY INCOME CORPORATION</v>
    <v>REALTY INCOME CORPORATION</v>
    <v>60.48</v>
    <v>52.762999999999998</v>
    <v>60.44</v>
    <v>60.71</v>
    <v>60.61</v>
    <v>373390700</v>
    <v>O</v>
    <v>REALTY INCOME CORPORATION (XNYS:O)</v>
    <v>3202988</v>
    <v>2851808</v>
    <v>1997</v>
  </rv>
  <rv s="2">
    <v>1134</v>
  </rv>
  <rv s="0">
    <v>http://en.wikipedia.org/wiki/Teleflex</v>
    <v>Wikipedia</v>
  </rv>
  <rv s="3">
    <v>6</v>
    <v>1136</v>
  </rv>
  <rv s="4">
    <v>9</v>
    <v>https://www.bing.com/th?id=AMMS_5626b7eb13eb871ca9fc73b39b0f7f8a&amp;qlt=95</v>
    <v>1137</v>
    <v>0</v>
    <v>https://www.bing.com/images/search?form=xlimg&amp;q=teleflex</v>
    <v>Image of TELEFLEX INCORPORATED</v>
  </rv>
  <rv s="0">
    <v>https://www.bing.com/financeapi/forcetrigger?t=a245u2&amp;q=XNYS%3aTFX&amp;form=skydnc</v>
    <v>Learn more on Bing</v>
  </rv>
  <rv s="7">
    <v>en-US</v>
    <v>a245u2</v>
    <v>268435456</v>
    <v>1</v>
    <v>Powered by Refinitiv</v>
    <v>10</v>
    <v>TELEFLEX INCORPORATED (XNYS:TFX)</v>
    <v>7</v>
    <v>11</v>
    <v>Finance</v>
    <v>4</v>
    <v>414.72</v>
    <v>221.27</v>
    <v>1.2000999999999999</v>
    <v>6.4</v>
    <v>0</v>
    <v>1.5986E-2</v>
    <v>0</v>
    <v>USD</v>
    <v>Teleflex Incorporated is a provider of medical technology products. The Company designs, develops, manufactures and supplies single-use medical devices used by hospitals and healthcare providers for diagnostic and therapeutic procedures in critical care and surgical applications. The Company operates through six segments: Vascular North America; Anesthesia North America; Surgical North America; Europe, the Middle East and Africa (EMEA); Asia, and Original Equipment Manufacturer (OEM). The Company's products include oxygen therapy products, aerosol therapy products, spirometry products, and ventilation management products, which are offered under Hudson RCI brand. As of December 31, 2016, it manufactured its products at approximately 30 manufacturing sites, with manufacturing operations located in the Czech Republic, Germany, Malaysia, Mexico and the United States. Its all others businesses include single-use respiratory, urology and cardiac care products, as well as capital equipment.</v>
    <v>14000</v>
    <v>New York Stock Exchange</v>
    <v>XNYS</v>
    <v>XNYS</v>
    <v>550 E Swedesford Rd Ste 400, WAYNE, PA, 19087-1601 US</v>
    <v>410.55</v>
    <v>1138</v>
    <v>Healthcare Equipment &amp; Supplies</v>
    <v>Stock</v>
    <v>44265.000000010936</v>
    <v>1139</v>
    <v>403.33</v>
    <v>18692270000</v>
    <v>TELEFLEX INCORPORATED</v>
    <v>TELEFLEX INCORPORATED</v>
    <v>403.33</v>
    <v>56.3825</v>
    <v>400.35</v>
    <v>406.75</v>
    <v>406.75</v>
    <v>46689810</v>
    <v>TFX</v>
    <v>TELEFLEX INCORPORATED (XNYS:TFX)</v>
    <v>214269</v>
    <v>190788</v>
    <v>1943</v>
  </rv>
  <rv s="2">
    <v>1140</v>
  </rv>
  <rv s="0">
    <v>http://de.wikipedia.org/wiki/Ulta_Beauty</v>
    <v>Wikipedia</v>
  </rv>
  <rv s="3">
    <v>6</v>
    <v>1142</v>
  </rv>
  <rv s="4">
    <v>9</v>
    <v>https://www.bing.com/th?id=AMMS_1e0509991c0e27fe9607999f2564a996&amp;qlt=95</v>
    <v>1143</v>
    <v>0</v>
    <v>https://www.bing.com/images/search?form=xlimg&amp;q=ulta+beauty</v>
    <v>Image of ULTA BEAUTY, INC.</v>
  </rv>
  <rv s="0">
    <v>https://www.bing.com/financeapi/forcetrigger?t=a24war&amp;q=XNAS%3aULTA&amp;form=skydnc</v>
    <v>Learn more on Bing</v>
  </rv>
  <rv s="7">
    <v>en-US</v>
    <v>a24war</v>
    <v>268435456</v>
    <v>1</v>
    <v>Powered by Refinitiv</v>
    <v>10</v>
    <v>ULTA BEAUTY, INC. (XNAS:ULTA)</v>
    <v>7</v>
    <v>11</v>
    <v>Finance</v>
    <v>4</v>
    <v>349.61</v>
    <v>124.05</v>
    <v>1.7346999999999999</v>
    <v>-6.72</v>
    <v>2.8020000000000002E-3</v>
    <v>-1.9435000000000001E-2</v>
    <v>0.95</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18000</v>
    <v>Nasdaq Stock Market</v>
    <v>XNAS</v>
    <v>XNAS</v>
    <v>1000 Remington Blvd Ste 120, BOLINGBROOK, IL, 60440-4708 US</v>
    <v>349.61</v>
    <v>1144</v>
    <v>Specialty Retailers</v>
    <v>Stock</v>
    <v>44265.03995731406</v>
    <v>1145</v>
    <v>338.74</v>
    <v>19480210000</v>
    <v>ULTA BEAUTY, INC.</v>
    <v>ULTA BEAUTY, INC.</v>
    <v>349.61</v>
    <v>87.199399999999997</v>
    <v>345.77</v>
    <v>339.05</v>
    <v>340</v>
    <v>56338640</v>
    <v>ULTA</v>
    <v>ULTA BEAUTY, INC. (XNAS:ULTA)</v>
    <v>715751</v>
    <v>638878</v>
    <v>2016</v>
  </rv>
  <rv s="2">
    <v>1146</v>
  </rv>
  <rv s="0">
    <v>http://en.wikipedia.org/wiki/TJX_Companies</v>
    <v>Wikipedia</v>
  </rv>
  <rv s="3">
    <v>6</v>
    <v>1148</v>
  </rv>
  <rv s="4">
    <v>9</v>
    <v>https://www.bing.com/th?id=AMMS_9e439ce716b818faba9bec0c5a121521&amp;qlt=95</v>
    <v>1149</v>
    <v>0</v>
    <v>https://www.bing.com/images/search?form=xlimg&amp;q=tjx+companies</v>
    <v>Image of THE TJX COMPANIES, INC.</v>
  </rv>
  <rv s="0">
    <v>https://www.bing.com/financeapi/forcetrigger?t=a249r7&amp;q=XNYS%3aTJX&amp;form=skydnc</v>
    <v>Learn more on Bing</v>
  </rv>
  <rv s="7">
    <v>en-US</v>
    <v>a249r7</v>
    <v>268435456</v>
    <v>1</v>
    <v>Powered by Refinitiv</v>
    <v>10</v>
    <v>THE TJX COMPANIES, INC. (XNYS:TJX)</v>
    <v>7</v>
    <v>11</v>
    <v>Finance</v>
    <v>4</v>
    <v>71.0565</v>
    <v>32.72</v>
    <v>0.98839999999999995</v>
    <v>0.9</v>
    <v>3.9350000000000001E-3</v>
    <v>1.3808000000000001E-2</v>
    <v>0.26</v>
    <v>USD</v>
    <v>The TJX Companies, Inc. (TJX) is an off-price apparel and home fashions retailer in the United States and across the world. The Company operates through four segments: Marmaxx, HomeGoods, TJX Canada and TJX International. T.J. Maxx and Marshalls chains in the United States were collectively the off-price retailer in the United States with a total of 2,221 stores, as of January 28, 2017. The HomeGoods chain was an off-price retailer of home fashions in the United States with 579 stores. The TJX Canada segment operates the Winners, HomeSense and Marshalls chains in Canada. Winners is the off-price apparel and home fashions retailer in Canada. HomeSense offers home fashions off-price concept in Canada. The TJX International segment operates the T.K. Maxx and HomeSense chains in Europe. With 503 stores, T.K. Maxx operated in the United Kingdom, Ireland, Germany, Poland, Austria and the Netherlands.</v>
    <v>286000</v>
    <v>New York Stock Exchange</v>
    <v>XNYS</v>
    <v>XNYS</v>
    <v>770 Cochituate Rd, FRAMINGHAM, MA, 01701-4666 US</v>
    <v>67.040000000000006</v>
    <v>1150</v>
    <v>Diversified Retail</v>
    <v>Stock</v>
    <v>44265.028024003906</v>
    <v>1151</v>
    <v>64.930000000000007</v>
    <v>78257140000</v>
    <v>THE TJX COMPANIES, INC.</v>
    <v>THE TJX COMPANIES, INC.</v>
    <v>65.989999999999995</v>
    <v>1067.4739999999999</v>
    <v>65.180000000000007</v>
    <v>66.08</v>
    <v>66.34</v>
    <v>1200631000</v>
    <v>TJX</v>
    <v>THE TJX COMPANIES, INC. (XNYS:TJX)</v>
    <v>8975538</v>
    <v>8060182</v>
    <v>1962</v>
  </rv>
  <rv s="2">
    <v>1152</v>
  </rv>
  <rv s="0">
    <v>http://es.wikipedia.org/wiki/Ralph_Lauren_Corporation</v>
    <v>Wikipedia</v>
  </rv>
  <rv s="3">
    <v>1096</v>
    <v>1154</v>
  </rv>
  <rv s="4">
    <v>9</v>
    <v>https://www.bing.com/th?id=AMMS_cc5570742108269cdc83565b45e9860f&amp;qlt=95</v>
    <v>1155</v>
    <v>0</v>
    <v>https://www.bing.com/images/search?form=xlimg&amp;q=ralph+lauren</v>
    <v>Image of RALPH LAUREN CORPORATION</v>
  </rv>
  <rv s="0">
    <v>https://www.bing.com/financeapi/forcetrigger?t=a222gh&amp;q=XNYS%3aRL&amp;form=skydnc</v>
    <v>Learn more on Bing</v>
  </rv>
  <rv s="7">
    <v>en-US</v>
    <v>a222gh</v>
    <v>268435456</v>
    <v>1</v>
    <v>Powered by Refinitiv</v>
    <v>10</v>
    <v>RALPH LAUREN CORPORATION (XNYS:RL)</v>
    <v>7</v>
    <v>11</v>
    <v>Finance</v>
    <v>4</v>
    <v>129.745</v>
    <v>59.82</v>
    <v>1.5204</v>
    <v>-1.6</v>
    <v>0</v>
    <v>-1.2643E-2</v>
    <v>0</v>
    <v>USD</v>
    <v>Ralph Lauren Corporation is engaged in the design, marketing and distribution of lifestyle products, including apparel, accessories, home furnishings and other licensed product categories. The Company operates through three segments: Wholesale, Retail and Licensing. Wholesale business consists of sales made to department stores and specialty stores around the world. Retail business consists of sales made directly to consumers through retail channel, which includes Company's' retail stores, concession-based shop-within-shops and e-commerce operations around the world. Licensing business consists of royalty-based arrangements, under which the Company licenses to unrelated third parties for specified periods the right to operate retail stores and/or to use its various trademarks in connection with the manufacture and sale of designated products, such as certain apparel, eyewear, fragrances and home furnishings.</v>
    <v>13700</v>
    <v>New York Stock Exchange</v>
    <v>XNYS</v>
    <v>XNYS</v>
    <v>650 Madison Ave, NEW YORK, NY, 10022-1029 US</v>
    <v>129.745</v>
    <v>1156</v>
    <v>Textiles &amp; Apparel</v>
    <v>Stock</v>
    <v>44265.000000010936</v>
    <v>1157</v>
    <v>124.68</v>
    <v>9253129000</v>
    <v>RALPH LAUREN CORPORATION</v>
    <v>RALPH LAUREN CORPORATION</v>
    <v>126.7</v>
    <v>0</v>
    <v>126.55</v>
    <v>124.95</v>
    <v>124.95</v>
    <v>73118370</v>
    <v>RL</v>
    <v>RALPH LAUREN CORPORATION (XNYS:RL)</v>
    <v>1209379</v>
    <v>1087284</v>
    <v>1997</v>
  </rv>
  <rv s="2">
    <v>1158</v>
  </rv>
  <rv s="0">
    <v>http://en.wikipedia.org/wiki/The_Cooper_Companies</v>
    <v>Wikipedia</v>
  </rv>
  <rv s="3">
    <v>262</v>
    <v>1160</v>
  </rv>
  <rv s="4">
    <v>9</v>
    <v>https://www.bing.com/th?id=AMMS_470aac86929e7c3fc1120e3a2bd75401&amp;qlt=95</v>
    <v>1161</v>
    <v>0</v>
    <v>https://www.bing.com/images/search?form=xlimg&amp;q=the+cooper+companies</v>
    <v>Image of THE COOPER COMPANIES, INC.</v>
  </rv>
  <rv s="0">
    <v>https://www.bing.com/financeapi/forcetrigger?t=a1q5hw&amp;q=XNYS%3aCOO&amp;form=skydnc</v>
    <v>Learn more on Bing</v>
  </rv>
  <rv s="7">
    <v>en-US</v>
    <v>a1q5hw</v>
    <v>268435456</v>
    <v>1</v>
    <v>Powered by Refinitiv</v>
    <v>10</v>
    <v>THE COOPER COMPANIES, INC. (XNYS:COO)</v>
    <v>7</v>
    <v>11</v>
    <v>Finance</v>
    <v>4</v>
    <v>401.92</v>
    <v>236.67500000000001</v>
    <v>0.83069999999999999</v>
    <v>-3.1</v>
    <v>0</v>
    <v>-8.0420000000000005E-3</v>
    <v>0</v>
    <v>USD</v>
    <v>The Cooper Companies, Inc. is a global medical device company. The Company operates through two business units: CooperVision, Inc. and CooperSurgical, Inc. CooperVision offers soft contact lenses for the vision correction market. CooperVision develops, manufactures and markets a range of single-use, two-week and monthly contact lenses. CooperVision services three primary regions: the Americas; Europe, the Middle East and Africa (EMEA), and Asia Pacific. CooperVision offers spherical, aspherical, toric, multifocal and toric multifocal lens products in various modalities. CooperVision's products are primarily manufactured at its facilities located in the United Kingdom, Puerto Rico, Hungary, Costa Rica and New York. CooperSurgical offers an array of products and services focused on advancing the health of families through a portfolio of products and services focusing on women's health, fertility and diagnostics.</v>
    <v>12000</v>
    <v>New York Stock Exchange</v>
    <v>XNYS</v>
    <v>XNYS</v>
    <v>6101 Bollinger Canyon Rd Ste 500, SAN RAMON, CA, 94583-5177 US</v>
    <v>391.69</v>
    <v>1162</v>
    <v>Healthcare Equipment &amp; Supplies</v>
    <v>Stock</v>
    <v>44265.000000034372</v>
    <v>1163</v>
    <v>382.12</v>
    <v>18946750000</v>
    <v>THE COOPER COMPANIES, INC.</v>
    <v>THE COOPER COMPANIES, INC.</v>
    <v>386</v>
    <v>8.5166000000000004</v>
    <v>385.48</v>
    <v>382.38</v>
    <v>382.38</v>
    <v>49151070</v>
    <v>COO</v>
    <v>THE COOPER COMPANIES, INC. (XNYS:COO)</v>
    <v>314853</v>
    <v>283591</v>
    <v>1980</v>
  </rv>
  <rv s="2">
    <v>1164</v>
  </rv>
  <rv s="0">
    <v>https://www.bing.com/financeapi/forcetrigger?t=a1ugim&amp;q=XNAS%3aHBAN&amp;form=skydnc</v>
    <v>Learn more on Bing</v>
  </rv>
  <rv s="1">
    <v>en-US</v>
    <v>a1ugim</v>
    <v>268435456</v>
    <v>1</v>
    <v>Powered by Refinitiv</v>
    <v>0</v>
    <v>HUNTINGTON BANCSHARES INCORPORATED (XNAS:HBAN)</v>
    <v>2</v>
    <v>3</v>
    <v>Finance</v>
    <v>4</v>
    <v>16.829999999999998</v>
    <v>6.82</v>
    <v>1.4047000000000001</v>
    <v>-0.55000000000000004</v>
    <v>-3.7359999999999997E-3</v>
    <v>-3.3113000000000004E-2</v>
    <v>-0.06</v>
    <v>USD</v>
    <v>Huntington Bancshares Incorporated (Huntington) is a bank holding company. Through its subsidiaries, including its bank subsidiary, The Huntington National Bank (the Bank), the Company provides commercial and consumer banking services, mortgage banking services, automobile financing, recreational vehicle and marine financing, equipment leasing, investment management, trust services, brokerage services, insurance programs, and other financial products and services. Its segments include Consumer and Business Banking, Commercial Banking, Commercial Real Estate and Vehicle Finance, Regional Banking and The Huntington Private Client Group, Home Lending and Treasury/Other. The Bank offers commercial and consumer loans. Its consumer loans include automobile, home equity, residential mortgage, and recreational vehicle (RV) and marine finance loans. It offers demand deposits-noninterest-bearing, demand deposits-interest-bearing, money market deposits, and savings and other domestic deposits.</v>
    <v>15578</v>
    <v>Nasdaq Stock Market</v>
    <v>XNAS</v>
    <v>XNAS</v>
    <v>41 S High St Hc0917, Huntington Ctr, COLUMBUS, OH, 43287-0001 US</v>
    <v>16.39</v>
    <v>Banking Services</v>
    <v>Stock</v>
    <v>44265.012088240626</v>
    <v>1166</v>
    <v>15.88</v>
    <v>16896450000</v>
    <v>HUNTINGTON BANCSHARES INCORPORATED</v>
    <v>HUNTINGTON BANCSHARES INCORPORATED</v>
    <v>16.28</v>
    <v>23.892399999999999</v>
    <v>16.61</v>
    <v>16.059999999999999</v>
    <v>16</v>
    <v>1017245000</v>
    <v>HBAN</v>
    <v>HUNTINGTON BANCSHARES INCORPORATED (XNAS:HBAN)</v>
    <v>11249532</v>
    <v>10142412</v>
    <v>1966</v>
  </rv>
  <rv s="2">
    <v>1167</v>
  </rv>
  <rv s="0">
    <v>https://www.bing.com/financeapi/forcetrigger?t=a242qh&amp;q=XNYS%3aTDG&amp;form=skydnc</v>
    <v>Learn more on Bing</v>
  </rv>
  <rv s="1">
    <v>en-US</v>
    <v>a242qh</v>
    <v>268435456</v>
    <v>1</v>
    <v>Powered by Refinitiv</v>
    <v>0</v>
    <v>TRANSDIGM GROUP INCORPORATED (XNYS:TDG)</v>
    <v>2</v>
    <v>3</v>
    <v>Finance</v>
    <v>4</v>
    <v>625.04999999999995</v>
    <v>200.06</v>
    <v>1.6662999999999999</v>
    <v>-16.82</v>
    <v>0</v>
    <v>-2.7741999999999999E-2</v>
    <v>0</v>
    <v>USD</v>
    <v>TransDigm Group Incorporated is a designer, producer and supplier of engineered aircraft components for use on commercial and military aircraft in service. The Company operates through three segments: Power &amp; Control, Airframe and Non-aviation. The Power &amp; Control segment includes operations that primarily develop, produce and market systems and components that provide power to or control power of the aircraft utilizing electronic, fluid, power and mechanical motion control technologies. The Airframe segment includes operations that primarily develop and market systems and components that are used in non-power airframe applications utilizing airframe and cabin structure technologies. The Non-aviation segment includes operations that primarily develop, produce and market products for non-aviation markets. Its product offerings include mechanical/electro-mechanical actuators and controls, engineered latching and locking devices, and seat belts and safety restraints.</v>
    <v>14200</v>
    <v>New York Stock Exchange</v>
    <v>XNYS</v>
    <v>XNYS</v>
    <v>1301 E 9th St Ste 3000, CLEVELAND, OH, 44114-1871 US</v>
    <v>610.20000000000005</v>
    <v>Aerospace &amp; Defense</v>
    <v>Stock</v>
    <v>44265.000000046093</v>
    <v>1169</v>
    <v>589.47</v>
    <v>33157890000</v>
    <v>TRANSDIGM GROUP INCORPORATED</v>
    <v>TRANSDIGM GROUP INCORPORATED</v>
    <v>610.19000000000005</v>
    <v>88.164299999999997</v>
    <v>606.29999999999995</v>
    <v>589.48</v>
    <v>589.48</v>
    <v>54688920</v>
    <v>TDG</v>
    <v>TRANSDIGM GROUP INCORPORATED (XNYS:TDG)</v>
    <v>325395</v>
    <v>293503</v>
    <v>2003</v>
  </rv>
  <rv s="2">
    <v>1170</v>
  </rv>
  <rv s="0">
    <v>http://en.wikipedia.org/wiki/Campbell_Soup_Company</v>
    <v>Wikipedia</v>
  </rv>
  <rv s="3">
    <v>6</v>
    <v>1172</v>
  </rv>
  <rv s="4">
    <v>9</v>
    <v>https://www.bing.com/th?id=AMMS_21901eab0eb0e426214f10b92fac2b8b&amp;qlt=95</v>
    <v>1173</v>
    <v>0</v>
    <v>https://www.bing.com/images/search?form=xlimg&amp;q=campbell+soup+company</v>
    <v>Image of CAMPBELL SOUP COMPANY</v>
  </rv>
  <rv s="0">
    <v>https://www.bing.com/financeapi/forcetrigger?t=a1q7jc&amp;q=XNYS%3aCPB&amp;form=skydnc</v>
    <v>Learn more on Bing</v>
  </rv>
  <rv s="7">
    <v>en-US</v>
    <v>a1q7jc</v>
    <v>268435456</v>
    <v>1</v>
    <v>Powered by Refinitiv</v>
    <v>10</v>
    <v>CAMPBELL SOUP COMPANY (XNYS:CPB)</v>
    <v>7</v>
    <v>11</v>
    <v>Finance</v>
    <v>4</v>
    <v>57.54</v>
    <v>40.700000000000003</v>
    <v>0.56459999999999999</v>
    <v>-0.32</v>
    <v>-4.901E-3</v>
    <v>-6.7720000000000002E-3</v>
    <v>-0.23</v>
    <v>USD</v>
    <v>Campbell Soup Company (Campbell) is a food company, which manufactures and markets food products. The Company's segments include Americas Simple Meals and Beverages, and Global Biscuits and Snacks. The Americas Simple Meals and Beverages segment includes the retail and food service channel businesses. Americas Simple Meals and Beverages segment includes the products, such as Campbell's condensed and ready-to-serve soups; Swanson broth and stocks; Prego pasta sauces; Pace Mexican sauces; Campbell's gravies, pasta, beans and dinner sauces; Plum food and snacks; V8 juices and beverages, and Campbell's tomato juice. The Global Biscuits and Snacks segment includes Pepperidge Farm cookies, crackers, bakery and frozen products.</v>
    <v>14500</v>
    <v>New York Stock Exchange</v>
    <v>XNYS</v>
    <v>XNYS</v>
    <v>Campbell Pl, CAMDEN, NJ, 08103 US</v>
    <v>47.52</v>
    <v>1174</v>
    <v>Food &amp; Tobacco</v>
    <v>Stock</v>
    <v>44265.040923969529</v>
    <v>1175</v>
    <v>46.86</v>
    <v>14314150000</v>
    <v>CAMPBELL SOUP COMPANY</v>
    <v>CAMPBELL SOUP COMPANY</v>
    <v>47.11</v>
    <v>19.637899999999998</v>
    <v>47.25</v>
    <v>46.93</v>
    <v>46.7</v>
    <v>302945000</v>
    <v>CPB</v>
    <v>CAMPBELL SOUP COMPANY (XNYS:CPB)</v>
    <v>2127878</v>
    <v>1919504</v>
    <v>1922</v>
  </rv>
  <rv s="2">
    <v>1176</v>
  </rv>
  <rv s="0">
    <v>http://fr.wikipedia.org/wiki/Synchrony_Financial</v>
    <v>Wikipedia</v>
  </rv>
  <rv s="3">
    <v>6</v>
    <v>1178</v>
  </rv>
  <rv s="4">
    <v>9</v>
    <v>https://www.bing.com/th?id=AMMS_7f794b497abdd6a663dd686a0ba21221&amp;qlt=95</v>
    <v>1179</v>
    <v>0</v>
    <v>https://www.bing.com/images/search?form=xlimg&amp;q=synchrony+financial</v>
    <v>Image of SYNCHRONY FINANCIAL</v>
  </rv>
  <rv s="0">
    <v>https://www.bing.com/financeapi/forcetrigger?t=a23v7w&amp;q=XNYS%3aSYF&amp;form=skydnc</v>
    <v>Learn more on Bing</v>
  </rv>
  <rv s="7">
    <v>en-US</v>
    <v>a23v7w</v>
    <v>268435456</v>
    <v>1</v>
    <v>Powered by Refinitiv</v>
    <v>10</v>
    <v>SYNCHRONY FINANCIAL (XNYS:SYF)</v>
    <v>7</v>
    <v>11</v>
    <v>Finance</v>
    <v>4</v>
    <v>41.21</v>
    <v>12.15</v>
    <v>1.8403</v>
    <v>-0.47</v>
    <v>-4.9789999999999999E-3</v>
    <v>-1.1565000000000001E-2</v>
    <v>-0.2</v>
    <v>USD</v>
    <v>Synchrony Financial is a consumer financial services company. The Company provides a range of credit products through programs it has established with a group of national and regional retailers, local merchants, manufacturers, buying groups, industry associations and healthcare service providers. The Company's revenue activities are managed through three sales platforms: Retail Card, Payment Solutions and CareCredit. It offers its credit products through its subsidiary, Synchrony Bank (the Bank). Through the Bank, it offers a range of deposit products insured by the Federal Deposit Insurance Corporation (FDIC), including certificates of deposit, individual retirement accounts (IRAs), money market accounts and savings accounts. The Company offers three types of credit products: credit cards, commercial credit products and consumer installment loans. The Company also offers a debt cancellation product. It offers two types of credit cards: private label credit cards and Dual Cards.</v>
    <v>16500</v>
    <v>New York Stock Exchange</v>
    <v>XNYS</v>
    <v>XNYS</v>
    <v>777 Long Ridge Rd, STAMFORD, CT, 06902-1250 US</v>
    <v>40.734999999999999</v>
    <v>1180</v>
    <v>Banking Services</v>
    <v>Stock</v>
    <v>44265.011439467191</v>
    <v>1181</v>
    <v>39.619999999999997</v>
    <v>23728960000</v>
    <v>SYNCHRONY FINANCIAL</v>
    <v>SYNCHRONY FINANCIAL</v>
    <v>40.46</v>
    <v>17.861899999999999</v>
    <v>40.64</v>
    <v>40.17</v>
    <v>39.97</v>
    <v>583881800</v>
    <v>SYF</v>
    <v>SYNCHRONY FINANCIAL (XNYS:SYF)</v>
    <v>6960005</v>
    <v>6278751</v>
    <v>2003</v>
  </rv>
  <rv s="2">
    <v>1182</v>
  </rv>
  <rv s="0">
    <v>http://fr.wikipedia.org/wiki/Archer_Daniels_Midland</v>
    <v>Wikipedia</v>
  </rv>
  <rv s="3">
    <v>149</v>
    <v>1184</v>
  </rv>
  <rv s="4">
    <v>9</v>
    <v>https://www.bing.com/th?id=AMMS_a21c59f7dfe2bee8852f354a6a8f420a&amp;qlt=95</v>
    <v>1185</v>
    <v>0</v>
    <v>https://www.bing.com/images/search?form=xlimg&amp;q=archer+daniels+midland</v>
    <v>Image of ARCHER-DANIELS-MIDLAND COMPANY</v>
  </rv>
  <rv s="0">
    <v>https://www.bing.com/financeapi/forcetrigger?t=a1mvm7&amp;q=XNYS%3aADM&amp;form=skydnc</v>
    <v>Learn more on Bing</v>
  </rv>
  <rv s="7">
    <v>en-US</v>
    <v>a1mvm7</v>
    <v>268435456</v>
    <v>1</v>
    <v>Powered by Refinitiv</v>
    <v>10</v>
    <v>ARCHER-DANIELS-MIDLAND COMPANY (XNYS:ADM)</v>
    <v>7</v>
    <v>11</v>
    <v>Finance</v>
    <v>4</v>
    <v>58.9</v>
    <v>28.92</v>
    <v>0.87990000000000002</v>
    <v>0.23</v>
    <v>1.897E-3</v>
    <v>3.9820000000000003E-3</v>
    <v>0.11</v>
    <v>USD</v>
    <v>Archer-Daniels-Midland Company is a processor of oilseeds, corn, wheat, cocoa and other agricultural commodities. The Company manufactures protein meal, vegetable oil, corn sweeteners, flour, biodiesel, ethanol, and other food and feed ingredients. Its segments include Agricultural Services, which utilizes its United States grain elevator, global transportation network and port operations to buy, store, clean and transport agricultural commodities, such as oilseeds, wheat, milo, oats, rice and barley, and resells these commodities primarily as food and feed ingredients and as raw materials for the agricultural processing industry; Corn Processing, which is engaged in corn wet milling and dry milling activities; Oilseeds Processing, which includes global activities related to the origination, merchandising, crushing and further processing of oilseeds; Wild Flavors and Specialty Ingredients products, which include flavors, sweeteners and health ingredients; Other, and Corporate.</v>
    <v>39000</v>
    <v>New York Stock Exchange</v>
    <v>XNYS</v>
    <v>XNYS</v>
    <v>77 W Wacker Dr, CHICAGO, IL, 60601-1604 US</v>
    <v>58.46</v>
    <v>1186</v>
    <v>Food &amp; Tobacco</v>
    <v>Stock</v>
    <v>44265.01027716406</v>
    <v>1187</v>
    <v>57.257399999999997</v>
    <v>32254000000</v>
    <v>ARCHER-DANIELS-MIDLAND COMPANY</v>
    <v>ARCHER-DANIELS-MIDLAND COMPANY</v>
    <v>57.76</v>
    <v>18.3459</v>
    <v>57.76</v>
    <v>57.99</v>
    <v>58.1</v>
    <v>558414100</v>
    <v>ADM</v>
    <v>ARCHER-DANIELS-MIDLAND COMPANY (XNYS:ADM)</v>
    <v>2982104</v>
    <v>2697500</v>
    <v>1923</v>
  </rv>
  <rv s="2">
    <v>1188</v>
  </rv>
  <rv s="0">
    <v>http://ja.wikipedia.org/wiki/ロックウェル・オートメーション</v>
    <v>Wikipedia</v>
  </rv>
  <rv s="3">
    <v>6</v>
    <v>1190</v>
  </rv>
  <rv s="4">
    <v>9</v>
    <v>https://www.bing.com/th?id=AMMS_64c27a7903980ebfe55a5ede446a2540&amp;qlt=95</v>
    <v>1191</v>
    <v>0</v>
    <v>https://www.bing.com/images/search?form=xlimg&amp;q=rockwell+automation</v>
    <v>Image of ROCKWELL AUTOMATION, INC.</v>
  </rv>
  <rv s="0">
    <v>https://www.bing.com/financeapi/forcetrigger?t=a226jc&amp;q=XNYS%3aROK&amp;form=skydnc</v>
    <v>Learn more on Bing</v>
  </rv>
  <rv s="7">
    <v>en-US</v>
    <v>a226jc</v>
    <v>268435456</v>
    <v>1</v>
    <v>Powered by Refinitiv</v>
    <v>10</v>
    <v>ROCKWELL AUTOMATION, INC. (XNYS:ROK)</v>
    <v>7</v>
    <v>11</v>
    <v>Finance</v>
    <v>4</v>
    <v>268.91000000000003</v>
    <v>115.38</v>
    <v>1.3686</v>
    <v>1.85</v>
    <v>0</v>
    <v>7.1740000000000007E-3</v>
    <v>0</v>
    <v>USD</v>
    <v>Rockwell Automation, Inc. (Rockwell Automation) is a provider of industrial automation power, control and information solutions for manufacturers. The Company operates through two segments: Architecture &amp; Software and Control Products &amp; Solutions. The Architecture &amp; Software segment contains various hardware, software and communication components of the Company's integrated control and information architecture capable of controlling the customer's industrial processes and connecting with their manufacturing enterprise. Architecture &amp; Software has a portfolio of products, including Control platforms that perform multiple control disciplines and monitoring of applications, including discrete, batch and continuous process, drives control, motion control and machine safety control. The Control Products &amp; Solutions segment portfolio includes low and medium voltage electro-mechanical and electronic motor starters, signaling devices, termination and protection devices, relays and timers.</v>
    <v>23500</v>
    <v>New York Stock Exchange</v>
    <v>XNYS</v>
    <v>XNYS</v>
    <v>1201 S 2nd St, MILWAUKEE, WI, 53204-2410 US</v>
    <v>263.94</v>
    <v>1192</v>
    <v>Machinery, Equipment &amp; Components</v>
    <v>Stock</v>
    <v>44265.000000010936</v>
    <v>1193</v>
    <v>258.45</v>
    <v>29952910000</v>
    <v>ROCKWELL AUTOMATION, INC.</v>
    <v>ROCKWELL AUTOMATION, INC.</v>
    <v>259.56</v>
    <v>23.092700000000001</v>
    <v>257.87</v>
    <v>259.72000000000003</v>
    <v>259.72000000000003</v>
    <v>116155100</v>
    <v>ROK</v>
    <v>ROCKWELL AUTOMATION, INC. (XNYS:ROK)</v>
    <v>746436</v>
    <v>675241</v>
    <v>1996</v>
  </rv>
  <rv s="2">
    <v>1194</v>
  </rv>
  <rv s="0">
    <v>http://en.wikipedia.org/wiki/Advanced_Micro_Devices</v>
    <v>Wikipedia</v>
  </rv>
  <rv s="3">
    <v>6</v>
    <v>1196</v>
  </rv>
  <rv s="4">
    <v>9</v>
    <v>https://www.bing.com/th?id=AMMS_fbc39ac25bb1332e8095cd72ec19dc8e&amp;qlt=95</v>
    <v>1197</v>
    <v>0</v>
    <v>https://www.bing.com/images/search?form=xlimg&amp;q=advanced+micro+devices</v>
    <v>Image of ADVANCED MICRO DEVICES, INC.</v>
  </rv>
  <rv s="0">
    <v>https://www.bing.com/financeapi/forcetrigger?t=a1ndww&amp;q=XNAS%3aAMD&amp;form=skydnc</v>
    <v>Learn more on Bing</v>
  </rv>
  <rv s="7">
    <v>en-US</v>
    <v>a1ndww</v>
    <v>268435456</v>
    <v>1</v>
    <v>Powered by Refinitiv</v>
    <v>10</v>
    <v>ADVANCED MICRO DEVICES, INC. (XNAS:AMD)</v>
    <v>7</v>
    <v>11</v>
    <v>Finance</v>
    <v>4</v>
    <v>99.23</v>
    <v>36.75</v>
    <v>2.1280000000000001</v>
    <v>4.57</v>
    <v>3.1830000000000001E-3</v>
    <v>6.1790000000000005E-2</v>
    <v>0.25</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12600</v>
    <v>Nasdaq Stock Market</v>
    <v>XNAS</v>
    <v>XNAS</v>
    <v>2485 Augustine Dr, SANTA CLARA, CA, 95054-3002 US</v>
    <v>79.215000000000003</v>
    <v>1198</v>
    <v>Semiconductors &amp; Semiconductor Equipment</v>
    <v>Stock</v>
    <v>44265.041651099222</v>
    <v>1199</v>
    <v>75.77</v>
    <v>89624980000</v>
    <v>ADVANCED MICRO DEVICES, INC.</v>
    <v>ADVANCED MICRO DEVICES, INC.</v>
    <v>76.73</v>
    <v>36.245699999999999</v>
    <v>73.959999999999994</v>
    <v>78.53</v>
    <v>78.78</v>
    <v>1211803000</v>
    <v>AMD</v>
    <v>ADVANCED MICRO DEVICES, INC. (XNAS:AMD)</v>
    <v>45088336</v>
    <v>40790826</v>
    <v>1969</v>
  </rv>
  <rv s="2">
    <v>1200</v>
  </rv>
  <rv s="0">
    <v>https://www.bing.com/financeapi/forcetrigger?t=a1tvoc&amp;q=XNAS%3aGILD&amp;form=skydnc</v>
    <v>Learn more on Bing</v>
  </rv>
  <rv s="1">
    <v>en-US</v>
    <v>a1tvoc</v>
    <v>268435456</v>
    <v>1</v>
    <v>Powered by Refinitiv</v>
    <v>0</v>
    <v>GILEAD SCIENCES, INC. (XNAS:GILD)</v>
    <v>2</v>
    <v>3</v>
    <v>Finance</v>
    <v>4</v>
    <v>85.97</v>
    <v>56.56</v>
    <v>0.3952</v>
    <v>-0.42</v>
    <v>5.4410000000000005E-3</v>
    <v>-6.4859999999999996E-3</v>
    <v>0.35</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13600</v>
    <v>Nasdaq Stock Market</v>
    <v>XNAS</v>
    <v>XNAS</v>
    <v>333 LAKESIDE DR, FOSTER CITY, CA, 94404-1147 US</v>
    <v>66.655000000000001</v>
    <v>Biotechnology &amp; Medical Research</v>
    <v>Stock</v>
    <v>44265.040633899996</v>
    <v>1202</v>
    <v>64.27</v>
    <v>81364410000</v>
    <v>GILEAD SCIENCES, INC.</v>
    <v>GILEAD SCIENCES, INC.</v>
    <v>65.506699999999995</v>
    <v>1136.7619999999999</v>
    <v>64.75</v>
    <v>64.33</v>
    <v>64.680000000000007</v>
    <v>1256593000</v>
    <v>GILD</v>
    <v>GILEAD SCIENCES, INC. (XNAS:GILD)</v>
    <v>8973303</v>
    <v>8157206</v>
    <v>1987</v>
  </rv>
  <rv s="2">
    <v>1203</v>
  </rv>
  <rv s="0">
    <v>http://en.wikipedia.org/wiki/Walgreens_Boots_Alliance</v>
    <v>Wikipedia</v>
  </rv>
  <rv s="3">
    <v>6</v>
    <v>1205</v>
  </rv>
  <rv s="4">
    <v>9</v>
    <v>https://www.bing.com/th?id=AMMS_1b46d23320bb00de469d1e6573e7ec43&amp;qlt=95</v>
    <v>1206</v>
    <v>0</v>
    <v>https://www.bing.com/images/search?form=xlimg&amp;q=walgreens+boots+alliance</v>
    <v>Image of WALGREENS BOOTS ALLIANCE, INC.</v>
  </rv>
  <rv s="0">
    <v>https://www.bing.com/financeapi/forcetrigger?t=a25pm7&amp;q=XNAS%3aWBA&amp;form=skydnc</v>
    <v>Learn more on Bing</v>
  </rv>
  <rv s="7">
    <v>en-US</v>
    <v>a25pm7</v>
    <v>268435456</v>
    <v>1</v>
    <v>Powered by Refinitiv</v>
    <v>10</v>
    <v>WALGREENS BOOTS ALLIANCE, INC. (XNAS:WBA)</v>
    <v>7</v>
    <v>11</v>
    <v>Finance</v>
    <v>4</v>
    <v>55.49</v>
    <v>33.36</v>
    <v>0.43680000000000002</v>
    <v>-0.02</v>
    <v>-2.0639999999999999E-3</v>
    <v>-4.125E-4</v>
    <v>-0.1</v>
    <v>USD</v>
    <v>Walgreens Boots Alliance, Inc., is a holding company. The Company is a pharmacy-led health and wellbeing company. The Company operates through three segments: Retail Pharmacy USA, Retail Pharmacy International and Pharmaceutical Wholesale. The Retail Pharmacy USA segment consists of the Walgreen Co. (Walgreens) business, which includes the operation of retail drugstores, care clinics and providing specialty pharmacy services. The Retail Pharmacy International segment consists primarily of the Alliance Boots pharmacy-led health and beauty stores, optical practices and related contract manufacturing operations. The Pharmaceutical Wholesale segment consists of the Alliance Boots pharmaceutical wholesaling and distribution businesses. The Company's portfolio of retail and business brands includes Walgreens, Duane Reade, Boots and Alliance Healthcare, as well as global health and beauty product brands, including No7, Botanics, Liz Earle and Soap &amp; Glory.</v>
    <v>223000</v>
    <v>Nasdaq Stock Market</v>
    <v>XNAS</v>
    <v>XNAS</v>
    <v>108 Wilmot Rd, DEERFIELD, IL, 60015-5145 US</v>
    <v>48.89</v>
    <v>1207</v>
    <v>Food &amp; Drug Retailing</v>
    <v>Stock</v>
    <v>44265.037843159378</v>
    <v>1208</v>
    <v>47.86</v>
    <v>41888740000</v>
    <v>WALGREENS BOOTS ALLIANCE, INC.</v>
    <v>WALGREENS BOOTS ALLIANCE, INC.</v>
    <v>48.61</v>
    <v>87.096400000000003</v>
    <v>48.48</v>
    <v>48.46</v>
    <v>48.36</v>
    <v>864041600</v>
    <v>WBA</v>
    <v>WALGREENS BOOTS ALLIANCE, INC. (XNAS:WBA)</v>
    <v>5635184</v>
    <v>5128429</v>
    <v>2014</v>
  </rv>
  <rv s="2">
    <v>1209</v>
  </rv>
  <rv s="0">
    <v>http://en.wikipedia.org/wiki/Avery_Dennison</v>
    <v>Wikipedia</v>
  </rv>
  <rv s="3">
    <v>6</v>
    <v>1211</v>
  </rv>
  <rv s="4">
    <v>9</v>
    <v>https://www.bing.com/th?id=AMMS_9b24ed865b9666c9e6383b9074f6904e&amp;qlt=95</v>
    <v>1212</v>
    <v>0</v>
    <v>https://www.bing.com/images/search?form=xlimg&amp;q=avery+dennison</v>
    <v>Image of AVERY DENNISON CORPORATION</v>
  </rv>
  <rv s="0">
    <v>https://www.bing.com/financeapi/forcetrigger?t=a1o1ar&amp;q=XNYS%3aAVY&amp;form=skydnc</v>
    <v>Learn more on Bing</v>
  </rv>
  <rv s="7">
    <v>en-US</v>
    <v>a1o1ar</v>
    <v>268435456</v>
    <v>1</v>
    <v>Powered by Refinitiv</v>
    <v>10</v>
    <v>AVERY DENNISON CORPORATION (XNYS:AVY)</v>
    <v>7</v>
    <v>11</v>
    <v>Finance</v>
    <v>4</v>
    <v>186.77</v>
    <v>76.959999999999994</v>
    <v>0.97470000000000001</v>
    <v>-0.77</v>
    <v>0</v>
    <v>-4.2069999999999998E-3</v>
    <v>0</v>
    <v>USD</v>
    <v>Avery Dennison Corporation (Avery Dennison) is engaged in the production of pressure-sensitive materials and a range of tickets, tags, labels and other converted products. The Company's segments include Label and Graphic Materials (LGM); Retail Branding and Information Solutions (RBIS), and Industrial and Healthcare Materials (IHM). The Company's LGM segment manufactures and sells Fasson-, JAC-, and Avery Dennison-brand pressure-sensitive label and packaging materials, Avery Dennison- and Mactac-brand graphics, and Avery Dennison-brand reflective products. The Company's RBIS segment designs, manufactures and sells a range of branding and information solutions to retailers, brand owners, apparel manufacturers, distributors and industrial customers on a global basis. The Company's IHM segment manufactures and sells Fasson-brand and Avery Dennison-brand tapes and fasteners, Vancive-brand medical pressure-sensitive adhesive (PSA) based materials and products, and performance polymers.</v>
    <v>32000</v>
    <v>New York Stock Exchange</v>
    <v>XNYS</v>
    <v>XNYS</v>
    <v>207 N Goode Ave, GLENDALE, CA, 91203-1301 US</v>
    <v>186.77</v>
    <v>1213</v>
    <v>Containers &amp; Packaging</v>
    <v>Stock</v>
    <v>44265.000000057815</v>
    <v>1214</v>
    <v>182.17</v>
    <v>15195880000</v>
    <v>AVERY DENNISON CORPORATION</v>
    <v>AVERY DENNISON CORPORATION</v>
    <v>183.08</v>
    <v>27.691400000000002</v>
    <v>183.04</v>
    <v>182.27</v>
    <v>182.27</v>
    <v>83019460</v>
    <v>AVY</v>
    <v>AVERY DENNISON CORPORATION (XNYS:AVY)</v>
    <v>637175</v>
    <v>582521</v>
    <v>1977</v>
  </rv>
  <rv s="2">
    <v>1215</v>
  </rv>
  <rv s="0">
    <v>http://en.wikipedia.org/wiki/Goldman_Sachs</v>
    <v>Wikipedia</v>
  </rv>
  <rv s="3">
    <v>6</v>
    <v>1217</v>
  </rv>
  <rv s="4">
    <v>9</v>
    <v>https://www.bing.com/th?id=AMMS_2f362d8bafa3276f41a517a3b845586a&amp;qlt=95</v>
    <v>1218</v>
    <v>0</v>
    <v>https://www.bing.com/images/search?form=xlimg&amp;q=goldman+sachs</v>
    <v>Image of THE GOLDMAN SACHS GROUP, INC.</v>
  </rv>
  <rv s="0">
    <v>https://www.bing.com/financeapi/forcetrigger?t=a1u7xm&amp;q=XNYS%3aGS&amp;form=skydnc</v>
    <v>Learn more on Bing</v>
  </rv>
  <rv s="7">
    <v>en-US</v>
    <v>a1u7xm</v>
    <v>268435456</v>
    <v>1</v>
    <v>Powered by Refinitiv</v>
    <v>10</v>
    <v>THE GOLDMAN SACHS GROUP, INC. (XNYS:GS)</v>
    <v>7</v>
    <v>11</v>
    <v>Finance</v>
    <v>4</v>
    <v>340.1</v>
    <v>130.85</v>
    <v>1.5047999999999999</v>
    <v>-3.6</v>
    <v>-3.025E-5</v>
    <v>-1.0771999999999999E-2</v>
    <v>-0.01</v>
    <v>USD</v>
    <v>The Goldman Sachs Group, Inc. is an investment banking, securities and investment management company that provides a range of financial services to corporations, financial institutions, governments and individuals. The Company operates in four business segments: Investment Banking, Institutional Client Services, Investing &amp; Lending, and Investment Management. The Investment Banking segment consists of financial advisory and underwriting. The Institutional Client Services segment makes markets and facilitates client transactions in fixed income, equity, currency and commodity products. The investing and lending activities, which are typically longer-term, include its investing and relationship lending activities across various asset classes, primarily debt securities and loans, public and private equity securities, infrastructure and real estate. The Investment Management segment provides investment and wealth advisory services. As of December 2016, it had offices in over 30 countries.</v>
    <v>40500</v>
    <v>New York Stock Exchange</v>
    <v>XNYS</v>
    <v>XNYS</v>
    <v>200 West St, NEW YORK, NY, 10282-2102 US</v>
    <v>336.39</v>
    <v>1219</v>
    <v>Investment Banking &amp; Investment Services</v>
    <v>Stock</v>
    <v>44265.038613899997</v>
    <v>1220</v>
    <v>325.57</v>
    <v>115561000000</v>
    <v>THE GOLDMAN SACHS GROUP, INC.</v>
    <v>THE GOLDMAN SACHS GROUP, INC.</v>
    <v>328.62</v>
    <v>13.517200000000001</v>
    <v>334.19</v>
    <v>330.59</v>
    <v>330.58</v>
    <v>345794400</v>
    <v>GS</v>
    <v>THE GOLDMAN SACHS GROUP, INC. (XNYS:GS)</v>
    <v>3324825</v>
    <v>3049019</v>
    <v>1998</v>
  </rv>
  <rv s="2">
    <v>1221</v>
  </rv>
  <rv s="0">
    <v>http://en.wikipedia.org/wiki/Northrop_Grumman</v>
    <v>Wikipedia</v>
  </rv>
  <rv s="3">
    <v>6</v>
    <v>1223</v>
  </rv>
  <rv s="4">
    <v>9</v>
    <v>https://www.bing.com/th?id=AMMS_883a251a8334676404b4a8c29933d93e&amp;qlt=95</v>
    <v>1224</v>
    <v>0</v>
    <v>https://www.bing.com/images/search?form=xlimg&amp;q=northrop+grumman</v>
    <v>Image of NORTHROP GRUMMAN CORPORATION</v>
  </rv>
  <rv s="0">
    <v>https://www.bing.com/financeapi/forcetrigger?t=a1yngh&amp;q=XNYS%3aNOC&amp;form=skydnc</v>
    <v>Learn more on Bing</v>
  </rv>
  <rv s="7">
    <v>en-US</v>
    <v>a1yngh</v>
    <v>268435456</v>
    <v>1</v>
    <v>Powered by Refinitiv</v>
    <v>10</v>
    <v>NORTHROP GRUMMAN CORPORATION (XNYS:NOC)</v>
    <v>7</v>
    <v>11</v>
    <v>Finance</v>
    <v>4</v>
    <v>357.12</v>
    <v>263.31</v>
    <v>0.78380000000000005</v>
    <v>-7.32</v>
    <v>-3.3519999999999998E-5</v>
    <v>-2.3950999999999997E-2</v>
    <v>-0.01</v>
    <v>USD</v>
    <v>Northrop Grumman Corporation is a global aerospace and defense company. The Company's operating segments include Aeronautics Systems, Defense Systems, Mission Systems and Space Systems. Aeronautics Systems is engaged in designing, development, integration and production of autonomous and manned aircraft systems used for battle management, strike and intelligence, surveillance and reconnaissance (ISR). Defense Systems is engaged in designing, development, production, integration, sustainment and modernization of weapon and mission systems for United States military and civilian agency customers, and a range of international customers. Mission Systems is reported in business areas, including Airborne Sensors &amp; Networks; Maritime/Land Systems &amp; Sensors, and Navigation, Targeting &amp; Survivability. Space Systems delivers mission solutions through the design, development, integration, production and operation of space, missile defense, launch and strategic missile systems.</v>
    <v>97000</v>
    <v>New York Stock Exchange</v>
    <v>XNYS</v>
    <v>XNYS</v>
    <v>2980 Fairview Park Dr, FALLS CHURCH, VA, 22042-4511 US</v>
    <v>304.51499999999999</v>
    <v>1225</v>
    <v>Aerospace &amp; Defense</v>
    <v>Stock</v>
    <v>44265.041270601563</v>
    <v>1226</v>
    <v>297.3</v>
    <v>50952470000</v>
    <v>NORTHROP GRUMMAN CORPORATION</v>
    <v>NORTHROP GRUMMAN CORPORATION</v>
    <v>303.83</v>
    <v>16.061900000000001</v>
    <v>305.62</v>
    <v>298.3</v>
    <v>298.29000000000002</v>
    <v>166718400</v>
    <v>NOC</v>
    <v>NORTHROP GRUMMAN CORPORATION (XNYS:NOC)</v>
    <v>1304104</v>
    <v>1201052</v>
    <v>2010</v>
  </rv>
  <rv s="2">
    <v>1227</v>
  </rv>
  <rv s="0">
    <v>http://en.wikipedia.org/wiki/National_Oilwell_Varco</v>
    <v>Wikipedia</v>
  </rv>
  <rv s="3">
    <v>6</v>
    <v>1229</v>
  </rv>
  <rv s="4">
    <v>9</v>
    <v>https://www.bing.com/th?id=AMMS_bc8ccf065c664aee3964c7d76126509a&amp;qlt=95</v>
    <v>1230</v>
    <v>0</v>
    <v>https://www.bing.com/images/search?form=xlimg&amp;q=national+oilwell+varco</v>
    <v>Image of NOV INC.</v>
  </rv>
  <rv s="0">
    <v>https://www.bing.com/financeapi/forcetrigger?t=a1yo1h&amp;q=XNYS%3aNOV&amp;form=skydnc</v>
    <v>Learn more on Bing</v>
  </rv>
  <rv s="7">
    <v>en-US</v>
    <v>a1yo1h</v>
    <v>268435456</v>
    <v>1</v>
    <v>Powered by Refinitiv</v>
    <v>10</v>
    <v>NOV INC. (XNYS:NOV)</v>
    <v>7</v>
    <v>11</v>
    <v>Finance</v>
    <v>4</v>
    <v>17.5</v>
    <v>7.7</v>
    <v>2.3298999999999999</v>
    <v>-0.91</v>
    <v>9.3050000000000008E-3</v>
    <v>-5.3434999999999996E-2</v>
    <v>0.15</v>
    <v>USD</v>
    <v>Nov Inc., formerly National Oilwell Varco, Inc., is an oilfield equipment manufacturer and technology provider. The Company operates through four segments: Rig Technologies, Wellbore Technologies and Completion &amp; Production Solutions. The Rig Technologies segment designs, manufactures, sells, and supports land rigs, offshore drilling equipment packages, and drilling rig components. The Wellbore Technologies segment designs, manufactures, rents and sells a range of equipment and technologies used to perform drilling operations. The Completion &amp; Production Solutions segment integrates technologies for well completions and oil and gas production.</v>
    <v>27631</v>
    <v>New York Stock Exchange</v>
    <v>XNYS</v>
    <v>XNYS</v>
    <v>7909 PARKWOOD CIRCLE DR, HOUSTON, TX, 77036 US</v>
    <v>16.91</v>
    <v>1231</v>
    <v>Oil &amp; Gas Related Equipment and Services</v>
    <v>Stock</v>
    <v>44265.000000010936</v>
    <v>1232</v>
    <v>16.100000000000001</v>
    <v>6611237000</v>
    <v>NOV INC.</v>
    <v>NOV INC.</v>
    <v>16.87</v>
    <v>0</v>
    <v>17.03</v>
    <v>16.12</v>
    <v>16.27</v>
    <v>388211200</v>
    <v>NOV</v>
    <v>NOV INC. (XNYS:NOV)</v>
    <v>5615691</v>
    <v>5176141</v>
    <v>1995</v>
  </rv>
  <rv s="2">
    <v>1233</v>
  </rv>
  <rv s="0">
    <v>http://en.wikipedia.org/wiki/Duke_Energy</v>
    <v>Wikipedia</v>
  </rv>
  <rv s="3">
    <v>6</v>
    <v>1235</v>
  </rv>
  <rv s="4">
    <v>9</v>
    <v>https://www.bing.com/th?id=AMMS_d9c9a43fcecc0b783718575285624992&amp;qlt=95</v>
    <v>1236</v>
    <v>0</v>
    <v>https://www.bing.com/images/search?form=xlimg&amp;q=duke+energy</v>
    <v>Image of DUKE ENERGY CORPORATION</v>
  </rv>
  <rv s="0">
    <v>https://www.bing.com/financeapi/forcetrigger?t=a1rdzr&amp;q=XNYS%3aDUK&amp;form=skydnc</v>
    <v>Learn more on Bing</v>
  </rv>
  <rv s="7">
    <v>en-US</v>
    <v>a1rdzr</v>
    <v>268435456</v>
    <v>1</v>
    <v>Powered by Refinitiv</v>
    <v>10</v>
    <v>DUKE ENERGY CORPORATION (XNYS:DUK)</v>
    <v>7</v>
    <v>11</v>
    <v>Finance</v>
    <v>4</v>
    <v>98.88</v>
    <v>62.13</v>
    <v>0.19850000000000001</v>
    <v>0.73</v>
    <v>-2.199E-3</v>
    <v>8.091000000000001E-3</v>
    <v>-0.2</v>
    <v>USD</v>
    <v>Duke Energy Corporation (Duke Energy) is an energy company. Its segments include Electric Utilities and Infrastructure; Gas Utilities and Infrastructure, and Commercial Renewables. The Company operates in the United States through its direct and indirect subsidiaries. Electric Utilities and Infrastructure segment provides retail electric service through the generation, transmission, distribution and sells electricity to customers within the Southeast and Midwest regions of the United States. The operations include electricity sold wholesale to municipalities, electric cooperative utilities and other load-serving entities. Gas Utilities and Infrastructure segment serves residential, commercial, industrial and power generation natural gas customers. Commercial Renewables primarily acquires, builds, develops and operates wind and solar renewable generation throughout the continental United States. Its 144 MWac Pflugerville Solar Project generate energy to power approximately 27,000 homes.</v>
    <v>27535</v>
    <v>New York Stock Exchange</v>
    <v>XNYS</v>
    <v>XNYS</v>
    <v>550 South Tryon Street, Dec45a, CHARLOTTE, NC, 28202 US</v>
    <v>91.47</v>
    <v>1237</v>
    <v>Electrical Utilities &amp; IPPs</v>
    <v>Stock</v>
    <v>44265.032434675784</v>
    <v>1238</v>
    <v>89.79</v>
    <v>69348830000</v>
    <v>DUKE ENERGY CORPORATION</v>
    <v>DUKE ENERGY CORPORATION</v>
    <v>90.22</v>
    <v>51.956000000000003</v>
    <v>90.22</v>
    <v>90.95</v>
    <v>90.75</v>
    <v>768663600</v>
    <v>DUK</v>
    <v>DUKE ENERGY CORPORATION (XNYS:DUK)</v>
    <v>3228468</v>
    <v>2976756</v>
    <v>2005</v>
  </rv>
  <rv s="2">
    <v>1239</v>
  </rv>
  <rv s="0">
    <v>http://en.wikipedia.org/wiki/Norwegian_Cruise_Line</v>
    <v>Wikipedia</v>
  </rv>
  <rv s="3">
    <v>6</v>
    <v>1241</v>
  </rv>
  <rv s="4">
    <v>9</v>
    <v>https://www.bing.com/th?id=AMMS_bbdfa0a8c7dacf5547cec3c25b489ead&amp;qlt=95</v>
    <v>1242</v>
    <v>0</v>
    <v>https://www.bing.com/images/search?form=xlimg&amp;q=norwegian+cruise+line</v>
    <v>Image of NORWEGIAN CRUISE LINE HOLDINGS LTD.</v>
  </rv>
  <rv s="0">
    <v>https://www.bing.com/financeapi/forcetrigger?t=axxudm&amp;q=XNYS%3aNCLH&amp;form=skydnc</v>
    <v>Learn more on Bing</v>
  </rv>
  <rv s="7">
    <v>en-US</v>
    <v>axxudm</v>
    <v>268435456</v>
    <v>1</v>
    <v>Powered by Refinitiv</v>
    <v>10</v>
    <v>NORWEGIAN CRUISE LINE HOLDINGS LTD. (XNYS:NCLH)</v>
    <v>7</v>
    <v>11</v>
    <v>Finance</v>
    <v>4</v>
    <v>34.484999999999999</v>
    <v>7.03</v>
    <v>2.9211</v>
    <v>0.42</v>
    <v>2.3549999999999999E-3</v>
    <v>1.4330000000000001E-2</v>
    <v>7.0000000000000007E-2</v>
    <v>USD</v>
    <v>Norwegian Cruise Line Holdings Ltd. (NCLH) is a global cruise company. The Company operates the Norwegian Cruise Line, Oceania Cruises and Regent Seven Seas Cruises brands. The Company had 25 ships with approximately 50,400 Berths, as of May 1, 2017. The Company's brands offer itineraries to various destinations around the world, including Europe, Asia, Australia, New Zealand, South America, Africa, Canada, Bermuda, Caribbean, Alaska and Hawaii. The Company's brands offer various features, amenities, and activities, including various accommodations, multiple dining venues, bars and lounges, spa, casino and retail shopping areas and various entertainment choices. All the brands offer a selection of shore excursions at each port of call, as well as hotel packages for stays before or after a voyage. As of December 31, 2016, its Norwegian offered 14 ships that were purpose-built to deliver the Freestyle Cruising product, which offered freedom, flexibility and choice to its guests.</v>
    <v>34300</v>
    <v>New York Stock Exchange</v>
    <v>XNYS</v>
    <v>XNYS</v>
    <v>7665 CORPORATE DRIVE, MIAMI, FL, 33126 US</v>
    <v>30</v>
    <v>1243</v>
    <v>Hotels &amp; Entertainment Services</v>
    <v>Stock</v>
    <v>44265.041453182814</v>
    <v>1244</v>
    <v>28.31</v>
    <v>9254396000</v>
    <v>NORWEGIAN CRUISE LINE HOLDINGS LTD.</v>
    <v>NORWEGIAN CRUISE LINE HOLDINGS LTD.</v>
    <v>29.56</v>
    <v>0</v>
    <v>29.31</v>
    <v>29.73</v>
    <v>29.8</v>
    <v>315741900</v>
    <v>NCLH</v>
    <v>NORWEGIAN CRUISE LINE HOLDINGS LTD. (XNYS:NCLH)</v>
    <v>27304058</v>
    <v>25195821</v>
    <v>2011</v>
  </rv>
  <rv s="2">
    <v>1245</v>
  </rv>
  <rv s="0">
    <v>http://en.wikipedia.org/wiki/Franklin_Templeton_Investments</v>
    <v>Wikipedia</v>
  </rv>
  <rv s="3">
    <v>149</v>
    <v>1247</v>
  </rv>
  <rv s="4">
    <v>9</v>
    <v>https://www.bing.com/th?id=AMMS_7d8003787edf2285f5798b1ea3865181&amp;qlt=95</v>
    <v>1248</v>
    <v>0</v>
    <v>https://www.bing.com/images/search?form=xlimg&amp;q=franklin+templeton+investments</v>
    <v>Image of FRANKLIN RESOURCES, INC.</v>
  </rv>
  <rv s="0">
    <v>https://www.bing.com/financeapi/forcetrigger?t=a1odgh&amp;q=XNYS%3aBEN&amp;form=skydnc</v>
    <v>Learn more on Bing</v>
  </rv>
  <rv s="7">
    <v>en-US</v>
    <v>a1odgh</v>
    <v>268435456</v>
    <v>1</v>
    <v>Powered by Refinitiv</v>
    <v>10</v>
    <v>FRANKLIN RESOURCES, INC. (XNYS:BEN)</v>
    <v>7</v>
    <v>11</v>
    <v>Finance</v>
    <v>4</v>
    <v>28.59</v>
    <v>14.91</v>
    <v>1.2506999999999999</v>
    <v>-0.42</v>
    <v>1.5349999999999999E-3</v>
    <v>-1.5861E-2</v>
    <v>0.04</v>
    <v>USD</v>
    <v>Franklin Resources, Inc. is a holding company. The Company, along with its subsidiaries, operates as Franklin Templeton Investments. It is a global investment management company that provides investment management and related services to retail, institutional and high net-worth clients in jurisdictions around the world. The Company offers its investment products and services under the Franklin, Templeton, Franklin Mutual Series, Franklin Bissett, Fiduciary Trust, Darby, Balanced Equity Management, K2 and LibertyShares brand names. Its products include investment funds and institutional, high net-worth and separately managed accounts (collectively, sponsored investment products (SIPs)). It offers various types of SIPs, such as the United States funds, cross-border funds, local/regional funds, and other managed accounts, alternative investment products and trusts. Its investment funds include the United States-registered funds, non-United States-registered funds and unregistered funds.</v>
    <v>11400</v>
    <v>New York Stock Exchange</v>
    <v>XNYS</v>
    <v>XNYS</v>
    <v>1 Franklin Pkwy Bldg 920, SAN MATEO, CA, 94403-1906 US</v>
    <v>26.89</v>
    <v>1249</v>
    <v>Investment Banking &amp; Investment Services</v>
    <v>Stock</v>
    <v>44265.000000057815</v>
    <v>1250</v>
    <v>26.04</v>
    <v>13383090000</v>
    <v>FRANKLIN RESOURCES, INC.</v>
    <v>FRANKLIN RESOURCES, INC.</v>
    <v>26.51</v>
    <v>16.9512</v>
    <v>26.48</v>
    <v>26.06</v>
    <v>26.1</v>
    <v>505403700</v>
    <v>BEN</v>
    <v>FRANKLIN RESOURCES, INC. (XNYS:BEN)</v>
    <v>3536877</v>
    <v>3281840</v>
    <v>1969</v>
  </rv>
  <rv s="2">
    <v>1251</v>
  </rv>
  <rv s="0">
    <v>http://en.wikipedia.org/wiki/Activision_Blizzard</v>
    <v>Wikipedia</v>
  </rv>
  <rv s="3">
    <v>6</v>
    <v>1253</v>
  </rv>
  <rv s="4">
    <v>9</v>
    <v>https://www.bing.com/th?id=AMMS_eb453375bdf3af024dec0a3b4be34c46&amp;qlt=95</v>
    <v>1254</v>
    <v>0</v>
    <v>https://www.bing.com/images/search?form=xlimg&amp;q=activision+blizzard</v>
    <v>Image of ACTIVISION BLIZZARD, INC.</v>
  </rv>
  <rv s="0">
    <v>https://www.bing.com/financeapi/forcetrigger?t=a1nxoc&amp;q=XNAS%3aATVI&amp;form=skydnc</v>
    <v>Learn more on Bing</v>
  </rv>
  <rv s="7">
    <v>en-US</v>
    <v>a1nxoc</v>
    <v>268435456</v>
    <v>1</v>
    <v>Powered by Refinitiv</v>
    <v>10</v>
    <v>ACTIVISION BLIZZARD, INC. (XNAS:ATVI)</v>
    <v>7</v>
    <v>11</v>
    <v>Finance</v>
    <v>4</v>
    <v>104.53</v>
    <v>50.51</v>
    <v>0.66090000000000004</v>
    <v>3.29</v>
    <v>-3.8920000000000001E-3</v>
    <v>3.6879000000000002E-2</v>
    <v>-0.36</v>
    <v>USD</v>
    <v>Activision Blizzard, Inc. is a developer and publisher of interactive entertainment content and services. The Company develops and distributes content and services across various gaming platforms, including video game consoles, personal computers (PC) and mobile devices. Its segments include Activision Publishing, Inc. (Activision), Blizzard Entertainment, Inc. (Blizzard), King Digital Entertainment (King) and Other. Activision is a developer and publisher of interactive software products and content. Blizzard is engaged in developing and publishing of interactive software products and entertainment content, particularly in PC gaming. King is a mobile entertainment company. It is engaged in other businesses, including The Major League Gaming (MLG) business; The Activision Blizzard Studios (Studios) business, and The Activision Blizzard Distribution (Distribution) business. It also develops products spanning other genres, including action/adventure, role-playing and simulation.</v>
    <v>9500</v>
    <v>Nasdaq Stock Market</v>
    <v>XNAS</v>
    <v>XNAS</v>
    <v>3100 OCEAN PARK BLVD, SANTA MONICA, CA, 90405-3032 US</v>
    <v>93.692499999999995</v>
    <v>1255</v>
    <v>Software &amp; IT Services</v>
    <v>Stock</v>
    <v>44265.035537823438</v>
    <v>1256</v>
    <v>91.6</v>
    <v>69115800000</v>
    <v>ACTIVISION BLIZZARD, INC.</v>
    <v>ACTIVISION BLIZZARD, INC.</v>
    <v>91.6</v>
    <v>31.556999999999999</v>
    <v>89.21</v>
    <v>92.5</v>
    <v>92.14</v>
    <v>774754000</v>
    <v>ATVI</v>
    <v>ACTIVISION BLIZZARD, INC. (XNAS:ATVI)</v>
    <v>6325573</v>
    <v>5870961</v>
    <v>2000</v>
  </rv>
  <rv s="2">
    <v>1257</v>
  </rv>
  <rv s="0">
    <v>http://en.wikipedia.org/wiki/Alphabet_Inc.</v>
    <v>Wikipedia</v>
  </rv>
  <rv s="3">
    <v>6</v>
    <v>1259</v>
  </rv>
  <rv s="4">
    <v>9</v>
    <v>https://www.bing.com/th?id=AMMS_91f59ff6c9305ce24b1cf0389cd856f8&amp;qlt=95</v>
    <v>1260</v>
    <v>0</v>
    <v>https://www.bing.com/images/search?form=xlimg&amp;q=alphabet+inc.</v>
    <v>Image of ALPHABET INC.</v>
  </rv>
  <rv s="0">
    <v>https://www.bing.com/financeapi/forcetrigger?t=a1u3p2&amp;q=XNAS%3aGOOG&amp;form=skydnc</v>
    <v>Learn more on Bing</v>
  </rv>
  <rv s="7">
    <v>en-US</v>
    <v>a1u3p2</v>
    <v>268435456</v>
    <v>1</v>
    <v>Powered by Refinitiv</v>
    <v>10</v>
    <v>ALPHABET INC. (XNAS:GOOG)</v>
    <v>7</v>
    <v>11</v>
    <v>Finance</v>
    <v>4</v>
    <v>2152.6799999999998</v>
    <v>1013.5361</v>
    <v>1.0053000000000001</v>
    <v>28.53</v>
    <v>-1.315E-3</v>
    <v>1.4095E-2</v>
    <v>-2.7</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135301</v>
    <v>Nasdaq Stock Market</v>
    <v>XNAS</v>
    <v>XNAS</v>
    <v>1600 Amphitheatre Pkwy, MOUNTAIN VIEW, CA, 94043-1351 US</v>
    <v>2078.04</v>
    <v>1261</v>
    <v>Software &amp; IT Services</v>
    <v>Stock</v>
    <v>44265.041461411718</v>
    <v>1262</v>
    <v>2047.83</v>
    <v>1358790000000</v>
    <v>ALPHABET INC.</v>
    <v>ALPHABET INC.</v>
    <v>2070</v>
    <v>34.461300000000001</v>
    <v>2024.17</v>
    <v>2052.6999999999998</v>
    <v>2050</v>
    <v>674136700</v>
    <v>GOOG</v>
    <v>ALPHABET INC. (XNAS:GOOG)</v>
    <v>1697306</v>
    <v>1576602</v>
    <v>2015</v>
  </rv>
  <rv s="2">
    <v>1263</v>
  </rv>
  <rv s="0">
    <v>http://en.wikipedia.org/wiki/FirstEnergy</v>
    <v>Wikipedia</v>
  </rv>
  <rv s="3">
    <v>6</v>
    <v>1265</v>
  </rv>
  <rv s="4">
    <v>9</v>
    <v>https://www.bing.com/th?id=AMMS_65dd46ba69623e630402b9c130ed7e08&amp;qlt=95</v>
    <v>1266</v>
    <v>0</v>
    <v>https://www.bing.com/images/search?form=xlimg&amp;q=firstenergy</v>
    <v>Image of FIRSTENERGY CORP.</v>
  </rv>
  <rv s="0">
    <v>https://www.bing.com/financeapi/forcetrigger?t=a1squ2&amp;q=XNYS%3aFE&amp;form=skydnc</v>
    <v>Learn more on Bing</v>
  </rv>
  <rv s="7">
    <v>en-US</v>
    <v>a1squ2</v>
    <v>268435456</v>
    <v>1</v>
    <v>Powered by Refinitiv</v>
    <v>10</v>
    <v>FIRSTENERGY CORP. (XNYS:FE)</v>
    <v>7</v>
    <v>11</v>
    <v>Finance</v>
    <v>4</v>
    <v>46.360399999999998</v>
    <v>22.85</v>
    <v>0.1948</v>
    <v>0.81</v>
    <v>3.8030000000000004E-3</v>
    <v>2.4272999999999999E-2</v>
    <v>0.13</v>
    <v>USD</v>
    <v>FirstEnergy Corp. is a holding company. The Company is engaged in holding, directly or indirectly, all of the outstanding equity of its principal subsidiaries. Its segments include Regulated Distribution, Regulated Transmission, Competitive Energy Services (CES) and Corporate/Other. As of December 31, 2016, the Regulated Distribution segment distributed electricity through the Company's 10 utility operating companies, serving approximately six million customers, and purchased power for its provider of last resort (POLR), standard offer service (SOS), standard offer service (SSO) and default service requirements in Ohio, Pennsylvania, New Jersey and Maryland. The Regulated Transmission segment transmits electricity through transmission facilities owned and operated by American Transmission Systems, Incorporated (ATSI) and Trans-Allegheny Interstate Line Company (TrAIL). The CES segment primarily supplies electricity to end use customers through retail and wholesale arrangements.</v>
    <v>12153</v>
    <v>New York Stock Exchange</v>
    <v>XNYS</v>
    <v>XNYS</v>
    <v>76 S Main St, AKRON, OH, 44308-1890 US</v>
    <v>34.43</v>
    <v>1267</v>
    <v>Electrical Utilities &amp; IPPs</v>
    <v>Stock</v>
    <v>44265.035336053123</v>
    <v>1268</v>
    <v>33.634999999999998</v>
    <v>18127090000</v>
    <v>FIRSTENERGY CORP.</v>
    <v>FIRSTENERGY CORP.</v>
    <v>33.72</v>
    <v>18.0657</v>
    <v>33.369999999999997</v>
    <v>34.18</v>
    <v>34.31</v>
    <v>543215100</v>
    <v>FE</v>
    <v>FIRSTENERGY CORP. (XNYS:FE)</v>
    <v>5601523</v>
    <v>5204366</v>
    <v>1996</v>
  </rv>
  <rv s="2">
    <v>1269</v>
  </rv>
  <rv s="0">
    <v>https://www.bing.com/financeapi/forcetrigger?t=a1s4mw&amp;q=XNAS%3aEQIX&amp;form=skydnc</v>
    <v>Learn more on Bing</v>
  </rv>
  <rv s="1">
    <v>en-US</v>
    <v>a1s4mw</v>
    <v>268435456</v>
    <v>1</v>
    <v>Powered by Refinitiv</v>
    <v>0</v>
    <v>EQUINIX, INC. (XNAS:EQIX)</v>
    <v>2</v>
    <v>3</v>
    <v>Finance</v>
    <v>4</v>
    <v>839.77</v>
    <v>477.87</v>
    <v>0.26860000000000001</v>
    <v>27.79</v>
    <v>0.10144399999999999</v>
    <v>4.6711999999999997E-2</v>
    <v>63.17</v>
    <v>USD</v>
    <v>Equinix, Inc. (Equinix) operates as a real estate investment trust. The Company connects various companies directly to their customers and partners inside interconnected data centers. It operates through three segments: Americas, EMEA and Asia-Pacific. Its platform Equinix, combines a global footprint of International Business Exchange (IBX) data centers, a range of interconnection solutions, ecosystems and support. Its customers include carriers, mobile and other bandwidth providers, cloud and information technology (IT) services providers, content providers and enterprises. It provides each customer access to a choice of business partners and solutions based on their colocation, interconnection and managed IT service needs. Its colocation offerings include operations space, storage space, cabinets and power for customers' colocation needs inside Equinix's IBX data centers. Its interconnection offerings include Equinix Cloud Exchange, Equinix Performance Hub and Equinix Data Hub.</v>
    <v>10013</v>
    <v>Nasdaq Stock Market</v>
    <v>XNAS</v>
    <v>XNAS</v>
    <v>1 Lagoon Dr, REDWOOD CITY, CA, 94065-1562 US</v>
    <v>629.80999999999995</v>
    <v>Residential &amp; Commercial REIT</v>
    <v>Stock</v>
    <v>44265.011396423441</v>
    <v>1271</v>
    <v>606.9</v>
    <v>53119140000</v>
    <v>EQUINIX, INC.</v>
    <v>EQUINIX, INC.</v>
    <v>611.9</v>
    <v>141.38140000000001</v>
    <v>594.91999999999996</v>
    <v>622.71</v>
    <v>685.88</v>
    <v>89287860</v>
    <v>EQIX</v>
    <v>EQUINIX, INC. (XNAS:EQIX)</v>
    <v>765859</v>
    <v>712540</v>
    <v>1998</v>
  </rv>
  <rv s="2">
    <v>1272</v>
  </rv>
  <rv s="0">
    <v>https://www.bing.com/financeapi/forcetrigger?t=a1undm&amp;q=XNYS%3aHFC&amp;form=skydnc</v>
    <v>Learn more on Bing</v>
  </rv>
  <rv s="1">
    <v>en-US</v>
    <v>a1undm</v>
    <v>268435456</v>
    <v>1</v>
    <v>Powered by Refinitiv</v>
    <v>0</v>
    <v>HOLLYFRONTIER CORPORATION (XNYS:HFC)</v>
    <v>2</v>
    <v>3</v>
    <v>Finance</v>
    <v>4</v>
    <v>41.7</v>
    <v>16.809999999999999</v>
    <v>1.8392999999999999</v>
    <v>-1.82</v>
    <v>2.5770000000000003E-4</v>
    <v>-4.4794E-2</v>
    <v>0.01</v>
    <v>USD</v>
    <v>HollyFrontier Corporation is an independent petroleum refiner. The Company produces various light products, such as gasoline, diesel fuel, jet fuel, specialty lubricant products, and specialty and modified asphalt. It segments include Refining and Holly Energy Partners, L.P. (HEP). The Refining segment includes the operations of the Company's El Dorado, Kansas (the El Dorado Refinery); refinery facilities located in Tulsa, Oklahoma (collectively, the Tulsa Refineries); a refinery in Artesia, New Mexico that is operated in conjunction with crude oil distillation and vacuum distillation and other facilities situated 65 miles away in Lovington, New Mexico (collectively, the Navajo Refinery); refinery located in Cheyenne, Wyoming (the Cheyenne Refinery); a refinery in Woods Cross, Utah (the Woods Cross Refinery), and HollyFrontier Asphalt Company (HFC Asphalt). The HEP segment involves all of the operations of HEP. HEP is a limited partnership, which owns and operates logistic assets.</v>
    <v>3891</v>
    <v>New York Stock Exchange</v>
    <v>XNYS</v>
    <v>XNYS</v>
    <v>2828 N Harwood St Ste 1300, DALLAS, TX, 75201-2174 US</v>
    <v>41.1</v>
    <v>Oil &amp; Gas</v>
    <v>Stock</v>
    <v>44265.036977742966</v>
    <v>1274</v>
    <v>38.730499999999999</v>
    <v>6598915000</v>
    <v>HOLLYFRONTIER CORPORATION</v>
    <v>HOLLYFRONTIER CORPORATION</v>
    <v>40.17</v>
    <v>0</v>
    <v>40.630000000000003</v>
    <v>38.81</v>
    <v>38.82</v>
    <v>162414800</v>
    <v>HFC</v>
    <v>HOLLYFRONTIER CORPORATION (XNYS:HFC)</v>
    <v>2424317</v>
    <v>2257749</v>
    <v>1947</v>
  </rv>
  <rv s="2">
    <v>1275</v>
  </rv>
  <rv s="0">
    <v>http://zh.wikipedia.org/wiki/宝洁</v>
    <v>Wikipedia</v>
  </rv>
  <rv s="3">
    <v>262</v>
    <v>1277</v>
  </rv>
  <rv s="4">
    <v>9</v>
    <v>https://www.bing.com/th?id=AMMS_cc4a03e64239b604b8c556018d54c518&amp;qlt=95</v>
    <v>1278</v>
    <v>0</v>
    <v>https://www.bing.com/images/search?form=xlimg&amp;q=procter+%26+gamble</v>
    <v>Image of THE PROCTER &amp; GAMBLE COMPANY</v>
  </rv>
  <rv s="0">
    <v>https://www.bing.com/financeapi/forcetrigger?t=a1zsjc&amp;q=XNYS%3aPG&amp;form=skydnc</v>
    <v>Learn more on Bing</v>
  </rv>
  <rv s="7">
    <v>en-US</v>
    <v>a1zsjc</v>
    <v>268435456</v>
    <v>1</v>
    <v>Powered by Refinitiv</v>
    <v>10</v>
    <v>THE PROCTER &amp; GAMBLE COMPANY (XNYS:PG)</v>
    <v>7</v>
    <v>11</v>
    <v>Finance</v>
    <v>4</v>
    <v>146.91999999999999</v>
    <v>94.34</v>
    <v>0.40710000000000002</v>
    <v>-1.1299999999999999</v>
    <v>-1.3469999999999999E-3</v>
    <v>-8.8760000000000002E-3</v>
    <v>-0.17</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99000</v>
    <v>New York Stock Exchange</v>
    <v>XNYS</v>
    <v>XNYS</v>
    <v>1 Procter and Gamble Plz, CINCINNATI, OH, 45202-3315 US</v>
    <v>128.91499999999999</v>
    <v>1279</v>
    <v>Personal &amp; Household Products &amp; Services</v>
    <v>Stock</v>
    <v>44265.041588784377</v>
    <v>1280</v>
    <v>126.06</v>
    <v>313497800000</v>
    <v>THE PROCTER &amp; GAMBLE COMPANY</v>
    <v>THE PROCTER &amp; GAMBLE COMPANY</v>
    <v>127.645</v>
    <v>24.0626</v>
    <v>127.31</v>
    <v>126.18</v>
    <v>126.01</v>
    <v>2462476000</v>
    <v>PG</v>
    <v>THE PROCTER &amp; GAMBLE COMPANY (XNYS:PG)</v>
    <v>8859731</v>
    <v>8255458</v>
    <v>1905</v>
  </rv>
  <rv s="2">
    <v>1281</v>
  </rv>
  <rv s="0">
    <v>http://en.wikipedia.org/wiki/Honeywell</v>
    <v>Wikipedia</v>
  </rv>
  <rv s="3">
    <v>6</v>
    <v>1283</v>
  </rv>
  <rv s="4">
    <v>9</v>
    <v>https://www.bing.com/th?id=AMMS_6449da466dbe4d24089aa2e66abcf5cd&amp;qlt=95</v>
    <v>1284</v>
    <v>0</v>
    <v>https://www.bing.com/images/search?form=xlimg&amp;q=honeywell</v>
    <v>Image of HONEYWELL INTERNATIONAL INC.</v>
  </rv>
  <rv s="0">
    <v>https://www.bing.com/financeapi/forcetrigger?t=a1ut3m&amp;q=XNYS%3aHON&amp;form=skydnc</v>
    <v>Learn more on Bing</v>
  </rv>
  <rv s="7">
    <v>en-US</v>
    <v>a1ut3m</v>
    <v>268435456</v>
    <v>1</v>
    <v>Powered by Refinitiv</v>
    <v>10</v>
    <v>HONEYWELL INTERNATIONAL INC. (XNYS:HON)</v>
    <v>7</v>
    <v>11</v>
    <v>Finance</v>
    <v>4</v>
    <v>216.7</v>
    <v>101.08</v>
    <v>1.1496999999999999</v>
    <v>-0.09</v>
    <v>1.9269999999999999E-4</v>
    <v>-4.3330000000000002E-4</v>
    <v>0.04</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103000</v>
    <v>New York Stock Exchange</v>
    <v>XNYS</v>
    <v>XNYS</v>
    <v>300 S Tryon St, CHARLOTTE, NC, 28202-1040 US</v>
    <v>209.94</v>
    <v>1285</v>
    <v>Consumer Goods Conglomerates</v>
    <v>Stock</v>
    <v>44265.038262916409</v>
    <v>1286</v>
    <v>206.49</v>
    <v>144455600000</v>
    <v>HONEYWELL INTERNATIONAL INC.</v>
    <v>HONEYWELL INTERNATIONAL INC.</v>
    <v>208.99</v>
    <v>30.935700000000001</v>
    <v>207.7</v>
    <v>207.61</v>
    <v>207.65</v>
    <v>695501200</v>
    <v>HON</v>
    <v>HONEYWELL INTERNATIONAL INC. (XNYS:HON)</v>
    <v>2643482</v>
    <v>2464790</v>
    <v>1999</v>
  </rv>
  <rv s="2">
    <v>1287</v>
  </rv>
  <rv s="0">
    <v>http://en.wikipedia.org/wiki/21st_Century_Fox</v>
    <v>Wikipedia</v>
  </rv>
  <rv s="3">
    <v>6</v>
    <v>1289</v>
  </rv>
  <rv s="4">
    <v>9</v>
    <v>https://www.bing.com/th?id=AMMS_ab4ddd3eb7ec7d1e563e6e0c4aba379a&amp;qlt=95</v>
    <v>1290</v>
    <v>0</v>
    <v>https://www.bing.com/images/search?form=xlimg&amp;q=21st+century+fox</v>
    <v>Image of FOX CORPORATION</v>
  </rv>
  <rv s="0">
    <v>https://www.bing.com/financeapi/forcetrigger?t=bp8fzr&amp;q=XNAS%3aFOX&amp;form=skydnc</v>
    <v>Learn more on Bing</v>
  </rv>
  <rv s="13">
    <v>en-US</v>
    <v>bp8fzr</v>
    <v>268435456</v>
    <v>1</v>
    <v>Powered by Refinitiv</v>
    <v>25</v>
    <v>FOX CORPORATION (XNAS:FOX)</v>
    <v>7</v>
    <v>26</v>
    <v>Finance</v>
    <v>4</v>
    <v>40.26</v>
    <v>19.13</v>
    <v>-1.55</v>
    <v>-1.0722000000000001E-2</v>
    <v>-3.8955000000000004E-2</v>
    <v>-0.41</v>
    <v>USD</v>
    <v>Fox Corporation is a news, sports and entertainment company. The Company operates through three segments: Cable Network Programming, Television and Other, Corporate and Eliminations. The Cable Network Programming segment consists of the production and licensing of news and sports content distributed primarily through cable television systems, direct broadcast satellite operators, telecommunication companies and online video distributors, primarily in the United States. The Company’s Television segment consists of the acquisition, marketing and distribution of broadcast network programming nationally under the FOX brand. Its Other, Corporate and Eliminations segment includes FOX Studios lot, which provides television and film production services along with office space, studio operation services.</v>
    <v>9000</v>
    <v>Nasdaq Stock Market</v>
    <v>XNAS</v>
    <v>XNAS</v>
    <v>1211 Avenue of the Americas, NEW YORK, NY, 10036-8701 US</v>
    <v>39.880000000000003</v>
    <v>1291</v>
    <v>Media &amp; Publishing</v>
    <v>Stock</v>
    <v>44264.980888390623</v>
    <v>1292</v>
    <v>37.9</v>
    <v>24405890000</v>
    <v>FOX CORPORATION</v>
    <v>FOX CORPORATION</v>
    <v>39.880000000000003</v>
    <v>39.79</v>
    <v>38.24</v>
    <v>37.83</v>
    <v>590543200</v>
    <v>FOX</v>
    <v>FOX CORPORATION (XNAS:FOX)</v>
    <v>1608796</v>
    <v>1504457</v>
    <v>2018</v>
  </rv>
  <rv s="2">
    <v>1293</v>
  </rv>
  <rv s="0">
    <v>https://www.bing.com/financeapi/forcetrigger?t=a21zf2&amp;q=XNYS%3aRHI&amp;form=skydnc</v>
    <v>Learn more on Bing</v>
  </rv>
  <rv s="1">
    <v>en-US</v>
    <v>a21zf2</v>
    <v>268435456</v>
    <v>1</v>
    <v>Powered by Refinitiv</v>
    <v>0</v>
    <v>ROBERT HALF INTERNATIONAL INC. (XNYS:RHI)</v>
    <v>2</v>
    <v>3</v>
    <v>Finance</v>
    <v>4</v>
    <v>83.5</v>
    <v>32.380000000000003</v>
    <v>1.5947</v>
    <v>-0.41</v>
    <v>0</v>
    <v>-5.3100000000000005E-3</v>
    <v>0</v>
    <v>USD</v>
    <v>Robert Half International Inc. provides specialized staffing and risk consulting services. The Company provides these services through its divisions, including Accountemps, Robert Half Finance &amp; Accounting, OfficeTeam, Robert Half Technology, Robert Half Management Resources, Robert Half Legal, The Creative Group and Protiviti. The Company operates through three segments: temporary and consultant staffing, permanent placement staffing, and risk consulting and internal audit services. The temporary and consultant staffing segment provides specialized staffing in the accounting and finance, administrative and office, information technology (IT), legal, advertising, marketing and Web design fields. The permanent placement staffing segment provides full-time personnel in the accounting, finance, administrative and office, and IT fields. The risk consulting and internal audit services segment provides business and technology risk consulting, and internal audit services.</v>
    <v>13000</v>
    <v>New York Stock Exchange</v>
    <v>XNYS</v>
    <v>XNYS</v>
    <v>2884 Sand Hill Rd Ste 200, MENLO PARK, CA, 94025-7072 US</v>
    <v>78.209999999999994</v>
    <v>Professional &amp; Commercial Services</v>
    <v>Stock</v>
    <v>44265.000000010936</v>
    <v>1295</v>
    <v>76.650000000000006</v>
    <v>8734370000</v>
    <v>ROBERT HALF INTERNATIONAL INC.</v>
    <v>ROBERT HALF INTERNATIONAL INC.</v>
    <v>77.63</v>
    <v>28.5717</v>
    <v>77.209999999999994</v>
    <v>76.8</v>
    <v>76.8</v>
    <v>113124800</v>
    <v>RHI</v>
    <v>ROBERT HALF INTERNATIONAL INC. (XNYS:RHI)</v>
    <v>1242954</v>
    <v>1162841</v>
    <v>1979</v>
  </rv>
  <rv s="2">
    <v>1296</v>
  </rv>
  <rv s="0">
    <v>https://www.bing.com/financeapi/forcetrigger?t=a1sar7&amp;q=XNAS%3aETSY&amp;form=skydnc</v>
    <v>Learn more on Bing</v>
  </rv>
  <rv s="1">
    <v>en-US</v>
    <v>a1sar7</v>
    <v>268435456</v>
    <v>1</v>
    <v>Powered by Refinitiv</v>
    <v>0</v>
    <v>ETSY, INC. (XNAS:ETSY)</v>
    <v>2</v>
    <v>3</v>
    <v>Finance</v>
    <v>4</v>
    <v>251.86</v>
    <v>29.95</v>
    <v>1.6628000000000001</v>
    <v>16.53</v>
    <v>1.016E-3</v>
    <v>8.6881E-2</v>
    <v>0.21</v>
    <v>USD</v>
    <v>Etsy, Inc. (Etsy) operates a marketplace where people around the world connect, both online and offline, to make, sell and buy goods. The Company offers a range of seller services and tools that help entrepreneurs start, grow and manage their businesses. The Company's community includes Etsy sellers, Etsy buyers, Etsy employees, its partners and investors. As of December 31, 2016, its platform connected 1.7 million active Etsy sellers and 28.6 million active Etsy buyers. Etsy sellers join its community to participate in its markets to express their creativity. Etsy sellers range from hobbyists to professional merchants, and have a range of personal and professional goals. Its supports a group of artists, makers, designers and collectors from around the world. Its services platform includes seller services, seller tools and education. The Company's seller services include Direct Checkout, Promoted Listings, Shipping Labels and Pattern by Etsy.</v>
    <v>1414</v>
    <v>Nasdaq Stock Market</v>
    <v>XNAS</v>
    <v>XNAS</v>
    <v>117 Adams St, BROOKLYN, NY, 11201-1401 US</v>
    <v>210.13</v>
    <v>Diversified Retail</v>
    <v>Stock</v>
    <v>44265.041379189061</v>
    <v>1298</v>
    <v>198.8613</v>
    <v>23982130000</v>
    <v>ETSY, INC.</v>
    <v>ETSY, INC.</v>
    <v>202.97</v>
    <v>74.440700000000007</v>
    <v>190.26</v>
    <v>206.79</v>
    <v>207</v>
    <v>126049300</v>
    <v>ETSY</v>
    <v>ETSY, INC. (XNAS:ETSY)</v>
    <v>3710006</v>
    <v>3479442</v>
    <v>2006</v>
  </rv>
  <rv s="2">
    <v>1299</v>
  </rv>
  <rv s="0">
    <v>https://www.bing.com/financeapi/forcetrigger?t=a1n7mw&amp;q=XNYS%3aAIZ&amp;form=skydnc</v>
    <v>Learn more on Bing</v>
  </rv>
  <rv s="1">
    <v>en-US</v>
    <v>a1n7mw</v>
    <v>268435456</v>
    <v>1</v>
    <v>Powered by Refinitiv</v>
    <v>0</v>
    <v>ASSURANT, INC. (XNYS:AIZ)</v>
    <v>2</v>
    <v>3</v>
    <v>Finance</v>
    <v>4</v>
    <v>143.66999999999999</v>
    <v>76.27</v>
    <v>0.56879999999999997</v>
    <v>1.1200000000000001</v>
    <v>0</v>
    <v>8.371E-3</v>
    <v>0</v>
    <v>USD</v>
    <v>Assurant, Inc. is a provider of risk management solutions in the housing and lifestyle markets. The Company operates in North America, Latin America, Europe and Asia. The Company's segments include Global Housing, Global Lifestyle and Global Preneed. Through its Global Housing segment, it provides lender-placed homeowners, manufactured housing and flood insurance; renters insurance and related products (multi-family housing business). Through its Global Lifestyle segment, it provides mobile device protection products and related services and extended service products and related services for consumer electronics and appliances (global connected living business); vehicle protection services, and credit insurance. The Global Preneed segment provides pre-funded funeral insurance and annuity products. Its Global Preneed Segment operates in the United States and Canada.</v>
    <v>14100</v>
    <v>New York Stock Exchange</v>
    <v>XNYS</v>
    <v>XNYS</v>
    <v>28 LIBERTY STREET, 41ST FLOOR, NEW YORK, NY, 10005 US</v>
    <v>138.31</v>
    <v>Insurance</v>
    <v>Stock</v>
    <v>44265.000000010936</v>
    <v>1301</v>
    <v>134.72</v>
    <v>7747429000</v>
    <v>ASSURANT, INC.</v>
    <v>ASSURANT, INC.</v>
    <v>135.49</v>
    <v>15.232100000000001</v>
    <v>133.80000000000001</v>
    <v>134.91999999999999</v>
    <v>134.91999999999999</v>
    <v>57903060</v>
    <v>AIZ</v>
    <v>ASSURANT, INC. (XNYS:AIZ)</v>
    <v>677863</v>
    <v>637372</v>
    <v>2003</v>
  </rv>
  <rv s="2">
    <v>1302</v>
  </rv>
  <rv s="0">
    <v>http://en.wikipedia.org/wiki/Masco</v>
    <v>Wikipedia</v>
  </rv>
  <rv s="3">
    <v>6</v>
    <v>1304</v>
  </rv>
  <rv s="4">
    <v>9</v>
    <v>https://www.bing.com/th?id=AMMS_0bbbd6be621f99aba408ed485a0f354e&amp;qlt=95</v>
    <v>1305</v>
    <v>0</v>
    <v>https://www.bing.com/images/search?form=xlimg&amp;q=masco</v>
    <v>Image of MASCO CORPORATION</v>
  </rv>
  <rv s="0">
    <v>https://www.bing.com/financeapi/forcetrigger?t=a1xam7&amp;q=XNYS%3aMAS&amp;form=skydnc</v>
    <v>Learn more on Bing</v>
  </rv>
  <rv s="7">
    <v>en-US</v>
    <v>a1xam7</v>
    <v>268435456</v>
    <v>1</v>
    <v>Powered by Refinitiv</v>
    <v>10</v>
    <v>MASCO CORPORATION (XNYS:MAS)</v>
    <v>7</v>
    <v>11</v>
    <v>Finance</v>
    <v>4</v>
    <v>60.16</v>
    <v>27.04</v>
    <v>1.3247</v>
    <v>0.51</v>
    <v>7.4060000000000003E-3</v>
    <v>9.297999999999999E-3</v>
    <v>0.41</v>
    <v>USD</v>
    <v>Masco Corporation designs, manufactures, markets and distributes branded home improvement and building products. The Company operates through two business segments: Plumbing Products, and Decorative Architectural Products. The Company's portfolio of brands includes BEHR paint; DELTA and HANSGROHE faucets, bath and shower fixtures; KRAFTMAID and MERILLAT cabinets; MILGARD windows and doors, and HOT SPRING spas. The Company's plumbing products include faucets, showerheads, handheld showers, valves, bathing units, shower enclosures and toilets and are sold to home center retailers and to wholesalers and distributors. It also produces architectural coatings, including paints, primers, specialty paints, stains and waterproofing products. In North America, it manufactures and sells value-priced, stock and semi-custom assembled cabinetry for kitchen, bath, storage, home office and home entertainment applications.</v>
    <v>18000</v>
    <v>New York Stock Exchange</v>
    <v>XNYS</v>
    <v>XNYS</v>
    <v>17450 College Pkwy, LIVONIA, MI, 48152 US</v>
    <v>55.74</v>
    <v>1306</v>
    <v>Homebuilding &amp; Construction Supplies</v>
    <v>Stock</v>
    <v>44265.005171608595</v>
    <v>1307</v>
    <v>55.05</v>
    <v>14104260000</v>
    <v>MASCO CORPORATION</v>
    <v>MASCO CORPORATION</v>
    <v>55.33</v>
    <v>17.9587</v>
    <v>54.85</v>
    <v>55.36</v>
    <v>55.77</v>
    <v>257142400</v>
    <v>MAS</v>
    <v>MASCO CORPORATION (XNYS:MAS)</v>
    <v>2121663</v>
    <v>1998404</v>
    <v>1962</v>
  </rv>
  <rv s="2">
    <v>1308</v>
  </rv>
  <rv s="0">
    <v>http://nl.wikipedia.org/wiki/Abbott_Laboratories</v>
    <v>Wikipedia</v>
  </rv>
  <rv s="3">
    <v>6</v>
    <v>1310</v>
  </rv>
  <rv s="4">
    <v>9</v>
    <v>https://www.bing.com/th?id=AMMS_977f55b5b2fac685e5c05e0877471020&amp;qlt=95</v>
    <v>1311</v>
    <v>0</v>
    <v>https://www.bing.com/images/search?form=xlimg&amp;q=abbott+laboratories</v>
    <v>Image of ABBOTT LABORATORIES</v>
  </rv>
  <rv s="0">
    <v>https://www.bing.com/financeapi/forcetrigger?t=a1mrar&amp;q=XNYS%3aABT&amp;form=skydnc</v>
    <v>Learn more on Bing</v>
  </rv>
  <rv s="7">
    <v>en-US</v>
    <v>a1mrar</v>
    <v>268435456</v>
    <v>1</v>
    <v>Powered by Refinitiv</v>
    <v>10</v>
    <v>ABBOTT LABORATORIES (XNYS:ABT)</v>
    <v>7</v>
    <v>11</v>
    <v>Finance</v>
    <v>4</v>
    <v>128.54</v>
    <v>61.61</v>
    <v>0.71640000000000004</v>
    <v>1.07</v>
    <v>4.7130000000000002E-3</v>
    <v>9.2540000000000001E-3</v>
    <v>0.55000000000000004</v>
    <v>USD</v>
    <v>Abbott Laboratories (Abbott) is engaged in the discovery, development, manufacture, and sale of a diversified line of health care products. The Company operates through four segments: Established Pharmaceutical Products, Diagnostic Products, Nutritional Products, and Medical Devices. The Company focuses on cardiovascular, diabetes care, diagnostics, neuromodulation, nutrition and medicine. It offers products, including FreeStyle, PediaSure, Pedialyte, Similac, EleCare, ZonePerfect, Juven, Ensure and Glucerna. The Company’s products are sold directly to wholesalers, distributors, government agencies, health care facilities, pharmacies, and independent retailers from Abbott-owned distribution centers and public warehouses. The cardiovascular's products include Portico, MitraClip, Dilatation Catheter, among others. The diagnostics products include IntelliFISH, Vysis ALK, STARLIMS, PathVysion, AlinIQ, among others.</v>
    <v>109000</v>
    <v>New York Stock Exchange</v>
    <v>XNYS</v>
    <v>XNYS</v>
    <v>100 Abbott Park Rd, ABBOTT PARK, IL, 60064-3500 US</v>
    <v>119.34</v>
    <v>1312</v>
    <v>Healthcare Equipment &amp; Supplies</v>
    <v>Stock</v>
    <v>44265.000000057815</v>
    <v>1313</v>
    <v>116.49</v>
    <v>204841900000</v>
    <v>ABBOTT LABORATORIES</v>
    <v>ABBOTT LABORATORIES</v>
    <v>116.74</v>
    <v>45.970500000000001</v>
    <v>115.63</v>
    <v>116.7</v>
    <v>117.25</v>
    <v>1771529000</v>
    <v>ABT</v>
    <v>ABBOTT LABORATORIES (XNYS:ABT)</v>
    <v>5176110</v>
    <v>4875824</v>
    <v>1900</v>
  </rv>
  <rv s="2">
    <v>1314</v>
  </rv>
  <rv s="0">
    <v>https://www.bing.com/financeapi/forcetrigger?t=a24fmw&amp;q=XNYS%3aTPR&amp;form=skydnc</v>
    <v>Learn more on Bing</v>
  </rv>
  <rv s="1">
    <v>en-US</v>
    <v>a24fmw</v>
    <v>268435456</v>
    <v>1</v>
    <v>Powered by Refinitiv</v>
    <v>0</v>
    <v>TAPESTRY, INC. (XNYS:TPR)</v>
    <v>2</v>
    <v>3</v>
    <v>Finance</v>
    <v>4</v>
    <v>44.5</v>
    <v>10.18</v>
    <v>1.5416000000000001</v>
    <v>-0.59</v>
    <v>-1.384E-3</v>
    <v>-1.3424E-2</v>
    <v>-0.06</v>
    <v>USD</v>
    <v>Tapestry, Inc., formerly Coach, Inc., is a design house of luxury accessories and lifestyle collections. The Company's product offering uses a range of leathers, fabrics and materials. The Company’s brands include Coach, Kate Spade, and Stuart Weitzman. Its segments include North America, International and Stuart Weitzman. The North America segment includes sales of Tapestry brand products to North American customers through Tapestry-operated stores (including the Internet) and sales to North American wholesale customers. The International segment operates department store concession shop-in-shop locations and retail and outlet stores, as well as e-commerce Websites. The Stuart Weitzman segment includes sales across the world generated by the Stuart Weitzman brand, primarily through department stores in North America and international locations, and within Stuart Weitzman operated stores (including the Internet) in the United States, Canada and Europe.</v>
    <v>9200</v>
    <v>New York Stock Exchange</v>
    <v>XNYS</v>
    <v>XNYS</v>
    <v>10 Hudson Yards, NEW YORK, NY, 10001 US</v>
    <v>44.07</v>
    <v>Specialty Retailers</v>
    <v>Stock</v>
    <v>44265.000000022657</v>
    <v>1316</v>
    <v>42.92</v>
    <v>12210990000</v>
    <v>TAPESTRY, INC.</v>
    <v>TAPESTRY, INC.</v>
    <v>43.9</v>
    <v>0</v>
    <v>43.95</v>
    <v>43.36</v>
    <v>43.3</v>
    <v>277838100</v>
    <v>TPR</v>
    <v>TAPESTRY, INC. (XNYS:TPR)</v>
    <v>5298491</v>
    <v>5001409</v>
    <v>2000</v>
  </rv>
  <rv s="2">
    <v>1317</v>
  </rv>
  <rv s="0">
    <v>https://www.bing.com/financeapi/forcetrigger?t=a1yq5r&amp;q=XNYS%3aNSC&amp;form=skydnc</v>
    <v>Learn more on Bing</v>
  </rv>
  <rv s="1">
    <v>en-US</v>
    <v>a1yq5r</v>
    <v>268435456</v>
    <v>1</v>
    <v>Powered by Refinitiv</v>
    <v>0</v>
    <v>NORFOLK SOUTHERN CORPORATION (XNYS:NSC)</v>
    <v>2</v>
    <v>3</v>
    <v>Finance</v>
    <v>4</v>
    <v>264.86</v>
    <v>112.62</v>
    <v>1.2991999999999999</v>
    <v>-0.11</v>
    <v>7.7189999999999998E-5</v>
    <v>-4.2430000000000001E-4</v>
    <v>0.02</v>
    <v>USD</v>
    <v>Norfolk Southern Corporation is a holding company engaged in the rail transportation business. As of December 31, 2016, the Company operated approximately 19,500 miles of road primarily in the East and Midwest. The Company is engaged in the rail transportation of raw materials, intermediate products and finished goods primarily in the Southeast, East and Midwest. The Company, through interchange with rail carriers, to and from the rest of the United States. The Company also transports overseas freight through various Atlantic and Gulf Coast ports. It provides logistics services and offers the intermodal network in the eastern half of the United States. The Company's system reaches various manufacturing plants, electric generating facilities, mines, distribution centers and other businesses located in its service area. The Company's intermodal market group consists of shipments moving in trailers, domestic and international containers, and RoadRailer equipment.</v>
    <v>20156</v>
    <v>New York Stock Exchange</v>
    <v>XNYS</v>
    <v>XNYS</v>
    <v>3 Commercial Pl, NORFOLK, VA, 23510-2108 US</v>
    <v>263.26</v>
    <v>Freight &amp; Logistics Services</v>
    <v>Stock</v>
    <v>44265.000000010936</v>
    <v>1319</v>
    <v>258.95999999999998</v>
    <v>65300540000</v>
    <v>NORFOLK SOUTHERN CORPORATION</v>
    <v>NORFOLK SOUTHERN CORPORATION</v>
    <v>260.88</v>
    <v>33.033099999999997</v>
    <v>259.22000000000003</v>
    <v>259.11</v>
    <v>259.13</v>
    <v>251911600</v>
    <v>NSC</v>
    <v>NORFOLK SOUTHERN CORPORATION (XNYS:NSC)</v>
    <v>1261034</v>
    <v>1192082</v>
    <v>2009</v>
  </rv>
  <rv s="2">
    <v>1320</v>
  </rv>
  <rv s="0">
    <v>http://en.wikipedia.org/wiki/Seagate_Technology</v>
    <v>Wikipedia</v>
  </rv>
  <rv s="3">
    <v>6</v>
    <v>1322</v>
  </rv>
  <rv s="4">
    <v>9</v>
    <v>https://www.bing.com/th?id=AMMS_fc6a47e2514c7c135bc966f526a69fde&amp;qlt=95</v>
    <v>1323</v>
    <v>0</v>
    <v>https://www.bing.com/images/search?form=xlimg&amp;q=seagate+technology</v>
    <v>Image of SEAGATE TECHNOLOGY PUBLIC LIMITED COMPANY</v>
  </rv>
  <rv s="0">
    <v>https://www.bing.com/financeapi/forcetrigger?t=a23rjc&amp;q=XNAS%3aSTX&amp;form=skydnc</v>
    <v>Learn more on Bing</v>
  </rv>
  <rv s="7">
    <v>en-US</v>
    <v>a23rjc</v>
    <v>268435456</v>
    <v>1</v>
    <v>Powered by Refinitiv</v>
    <v>10</v>
    <v>SEAGATE TECHNOLOGY PUBLIC LIMITED COMPANY (XNAS:STX)</v>
    <v>7</v>
    <v>11</v>
    <v>Finance</v>
    <v>4</v>
    <v>77.064999999999998</v>
    <v>39.020000000000003</v>
    <v>1.1597</v>
    <v>0.59</v>
    <v>1.7298999999999998E-2</v>
    <v>7.9129999999999999E-3</v>
    <v>1.3</v>
    <v>USD</v>
    <v>Seagate Technology public limited company is a provider of electronic data storage technology and solutions. The Company's principal products are hard disk drives (HDDs). In addition to HDDs, it produces a range of electronic data storage products, including solid state hybrid drives, solid state drives, peripheral component interconnect express (PCIe) cards and serial advanced technology architecture (SATA) controllers. Its storage technology portfolio also includes storage subsystems and high performance computing solutions. Its products are designed for applications in enterprise servers and storage systems, client compute applications and client non-compute applications. It designs, fabricates and assembles various components found in its disk drives, including read/write heads and recording media. Its design and manufacturing operations are based on technology platforms that are used to produce various disk drive products that serve multiple data storage applications and markets.</v>
    <v>42000</v>
    <v>Nasdaq Stock Market</v>
    <v>XNAS</v>
    <v>XNAS</v>
    <v>38/39 Fitzwilliam Square, Dublin 2, DUBLIN, DUBLIN IE</v>
    <v>76.204999999999998</v>
    <v>1324</v>
    <v>Computers, Phones &amp; Household Electronics</v>
    <v>Stock</v>
    <v>44265.02490335625</v>
    <v>1325</v>
    <v>74.67</v>
    <v>17214540000</v>
    <v>SEAGATE TECHNOLOGY PUBLIC LIMITED COMPANY</v>
    <v>SEAGATE TECHNOLOGY PUBLIC LIMITED COMPANY</v>
    <v>75.430000000000007</v>
    <v>19.4833</v>
    <v>74.56</v>
    <v>75.150000000000006</v>
    <v>76.45</v>
    <v>230881700</v>
    <v>STX</v>
    <v>SEAGATE TECHNOLOGY PUBLIC LIMITED COMPANY (XNAS:STX)</v>
    <v>3097192</v>
    <v>2930962</v>
    <v>2010</v>
  </rv>
  <rv s="2">
    <v>1326</v>
  </rv>
  <rv s="0">
    <v>https://www.bing.com/financeapi/forcetrigger?t=a1z6nm&amp;q=XNYS%3aOKE&amp;form=skydnc</v>
    <v>Learn more on Bing</v>
  </rv>
  <rv s="1">
    <v>en-US</v>
    <v>a1z6nm</v>
    <v>268435456</v>
    <v>1</v>
    <v>Powered by Refinitiv</v>
    <v>0</v>
    <v>ONEOK, INC. (XNYS:OKE)</v>
    <v>2</v>
    <v>3</v>
    <v>Finance</v>
    <v>4</v>
    <v>51.22</v>
    <v>12.16</v>
    <v>1.9421999999999999</v>
    <v>-0.9</v>
    <v>7.607E-3</v>
    <v>-1.8166999999999999E-2</v>
    <v>0.37</v>
    <v>USD</v>
    <v>ONEOK, Inc. is an energy midstream service provider in the United States. The Company owns and operates natural gas liquids (NGL) systems, and is engaged in the gathering, processing, storage and transportation of natural gas. THe Company's operations include a 38,000-mile integrated network of NGL and natural gas pipelines, processing plants, fractionators and storage facilities in the Mid-Continent, Williston, Permian and Rocky Mountain regions. The Company operates through three business segments. The Natural Gas Gathering and Processing segment provides midstream services to contracted producers in North Dakota, Montana, Wyoming, Kansas and Oklahoma. The Natural Gas Liquids segment owns and operates facilities that gather, fractionate, treat and distribute NGLs and store NGL products primarily in the Mid-Continental, Permian Basin and the Rocky Mountain regions. The Natural Gas Pipelines segment provides transportation and storage services to end users.</v>
    <v>2886</v>
    <v>New York Stock Exchange</v>
    <v>XNYS</v>
    <v>XNYS</v>
    <v>100 W 5th St, TULSA, OK, 74103-4279 US</v>
    <v>50.72</v>
    <v>Oil &amp; Gas Related Equipment and Services</v>
    <v>Stock</v>
    <v>44265.031100196094</v>
    <v>1328</v>
    <v>48.42</v>
    <v>22044490000</v>
    <v>ONEOK, INC.</v>
    <v>ONEOK, INC.</v>
    <v>49.48</v>
    <v>36.179099999999998</v>
    <v>49.54</v>
    <v>48.64</v>
    <v>49.01</v>
    <v>444983600</v>
    <v>OKE</v>
    <v>ONEOK, INC. (XNYS:OKE)</v>
    <v>3111630</v>
    <v>2946082</v>
    <v>1997</v>
  </rv>
  <rv s="2">
    <v>1329</v>
  </rv>
  <rv s="0">
    <v>https://www.bing.com/financeapi/forcetrigger?t=a243ec&amp;q=XNYS%3aTDY&amp;form=skydnc</v>
    <v>Learn more on Bing</v>
  </rv>
  <rv s="1">
    <v>en-US</v>
    <v>a243ec</v>
    <v>268435456</v>
    <v>1</v>
    <v>Powered by Refinitiv</v>
    <v>0</v>
    <v>TELEDYNE TECHNOLOGIES INCORPORATED (XNYS:TDY)</v>
    <v>2</v>
    <v>3</v>
    <v>Finance</v>
    <v>4</v>
    <v>413.31</v>
    <v>195.34</v>
    <v>1.0961000000000001</v>
    <v>-6.24</v>
    <v>0</v>
    <v>-1.5994999999999999E-2</v>
    <v>0</v>
    <v>USD</v>
    <v>Teledyne Technologies Incorporated provides enabling technologies for industrial growth markets. The Company's segments include Instrumentation, Digital Imaging, Aerospace and Defense Electronics, and Engineered Systems. Instrumentation segment provides monitoring and control instruments for marine, environmental, industrial and other applications, as well as electronic test and measurement equipment. Digital Imaging segment includes sensors, cameras and systems, within the visible, infrared, ultraviolet and X-ray spectra. Aerospace and Defense Electronics segment provides electronic components and subsystems and communications products, including defense electronics. Engineered Systems segment provides systems engineering and integration and technology development, as well as manufacturing solutions.</v>
    <v>10670</v>
    <v>New York Stock Exchange</v>
    <v>XNYS</v>
    <v>XNYS</v>
    <v>1049 Camino Dos Rios, THOUSAND OAKS, CA, 91360-2362 US</v>
    <v>393.33</v>
    <v>Electronic Equipment &amp; Parts</v>
    <v>Stock</v>
    <v>44265.000000010936</v>
    <v>1331</v>
    <v>382.65249999999997</v>
    <v>14442610000</v>
    <v>TELEDYNE TECHNOLOGIES INCORPORATED</v>
    <v>TELEDYNE TECHNOLOGIES INCORPORATED</v>
    <v>390.19</v>
    <v>36.819699999999997</v>
    <v>390.13</v>
    <v>383.89</v>
    <v>383.89</v>
    <v>37019990</v>
    <v>TDY</v>
    <v>TELEDYNE TECHNOLOGIES INCORPORATED (XNYS:TDY)</v>
    <v>305631</v>
    <v>290824</v>
    <v>1999</v>
  </rv>
  <rv s="2">
    <v>1332</v>
  </rv>
  <rv s="0">
    <v>https://www.bing.com/financeapi/forcetrigger?t=a1t4c7&amp;q=XNYS%3aFMC&amp;form=skydnc</v>
    <v>Learn more on Bing</v>
  </rv>
  <rv s="1">
    <v>en-US</v>
    <v>a1t4c7</v>
    <v>268435456</v>
    <v>1</v>
    <v>Powered by Refinitiv</v>
    <v>0</v>
    <v>FMC CORPORATION (XNYS:FMC)</v>
    <v>2</v>
    <v>3</v>
    <v>Finance</v>
    <v>4</v>
    <v>123.66</v>
    <v>56.77</v>
    <v>0.98650000000000004</v>
    <v>1.76</v>
    <v>2.8620000000000002E-4</v>
    <v>1.7076999999999998E-2</v>
    <v>0.03</v>
    <v>USD</v>
    <v>FMC Corporation is an agricultural sciences company. The Company provides solutions to growers with product portfolio integrated with discovery and development pipeline in crop protection, plant health, and pest and turf management. The Company operates in a single business segment and develops, markets and sells three classes of crop protection chemicals: insecticides, herbicides and fungicides. Its products are used in agriculture to manage crop yield and quality by controlling a spectrum of insects, weeds and disease, as well as in non-agricultural markets for pest control. The Company’s combination of technologies includes insect control products based on Rynaxypyr and Cyazypyr active ingredients; Authority, Boral, Centium, Command and Gamit branded herbicides; Talstar and Hero branded insecticides; and flutriafol-based fungicides. The Company’s portfolio also includes biologicals such as Quartzo and Presence bionematicides.</v>
    <v>6400</v>
    <v>New York Stock Exchange</v>
    <v>XNYS</v>
    <v>XNYS</v>
    <v>2929 Walnut St, PHILADELPHIA, PA, 19104-5054 US</v>
    <v>105.86</v>
    <v>Chemicals</v>
    <v>Stock</v>
    <v>44265.014339513284</v>
    <v>1334</v>
    <v>103.14</v>
    <v>13331180000</v>
    <v>FMC CORPORATION</v>
    <v>FMC CORPORATION</v>
    <v>103.83</v>
    <v>23.246300000000002</v>
    <v>103.06</v>
    <v>104.82</v>
    <v>104.85</v>
    <v>129353600</v>
    <v>FMC</v>
    <v>FMC CORPORATION (XNYS:FMC)</v>
    <v>1216119</v>
    <v>1157729</v>
    <v>1928</v>
  </rv>
  <rv s="2">
    <v>1335</v>
  </rv>
  <rv s="0">
    <v>http://en.wikipedia.org/wiki/Wells_Fargo</v>
    <v>Wikipedia</v>
  </rv>
  <rv s="3">
    <v>6</v>
    <v>1337</v>
  </rv>
  <rv s="4">
    <v>9</v>
    <v>https://www.bing.com/th?id=AMMS_97bd8dad8c0360a49d8c3a8c9f408be5&amp;qlt=95</v>
    <v>1338</v>
    <v>0</v>
    <v>https://www.bing.com/images/search?form=xlimg&amp;q=wells+fargo</v>
    <v>Image of WELLS FARGO &amp; COMPANY</v>
  </rv>
  <rv s="0">
    <v>https://www.bing.com/financeapi/forcetrigger?t=a25tgh&amp;q=XNYS%3aWFC&amp;form=skydnc</v>
    <v>Learn more on Bing</v>
  </rv>
  <rv s="7">
    <v>en-US</v>
    <v>a25tgh</v>
    <v>268435456</v>
    <v>1</v>
    <v>Powered by Refinitiv</v>
    <v>10</v>
    <v>WELLS FARGO &amp; COMPANY (XNYS:WFC)</v>
    <v>7</v>
    <v>11</v>
    <v>Finance</v>
    <v>4</v>
    <v>38.875</v>
    <v>20.76</v>
    <v>1.304</v>
    <v>-0.54</v>
    <v>-5.2450000000000001E-4</v>
    <v>-1.3964000000000001E-2</v>
    <v>-0.02</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200000</v>
    <v>New York Stock Exchange</v>
    <v>XNYS</v>
    <v>XNYS</v>
    <v>420 Montgomery St, SAN FRANCISCO, CA, 94104-1207 US</v>
    <v>38.799999999999997</v>
    <v>1339</v>
    <v>Banking Services</v>
    <v>Stock</v>
    <v>44265.041327603903</v>
    <v>1340</v>
    <v>37.479999999999997</v>
    <v>159865900000</v>
    <v>WELLS FARGO &amp; COMPANY</v>
    <v>WELLS FARGO &amp; COMPANY</v>
    <v>38.17</v>
    <v>96.999899999999997</v>
    <v>38.67</v>
    <v>38.130000000000003</v>
    <v>38.11</v>
    <v>4134106000</v>
    <v>WFC</v>
    <v>WELLS FARGO &amp; COMPANY (XNYS:WFC)</v>
    <v>35854113</v>
    <v>34182133</v>
    <v>1929</v>
  </rv>
  <rv s="2">
    <v>1341</v>
  </rv>
  <rv s="0">
    <v>http://en.wikipedia.org/wiki/Advance_Auto_Parts</v>
    <v>Wikipedia</v>
  </rv>
  <rv s="3">
    <v>6</v>
    <v>1343</v>
  </rv>
  <rv s="4">
    <v>9</v>
    <v>https://www.bing.com/th?id=AMMS_ec6d467563268397eaca97c1af1db6b2&amp;qlt=95</v>
    <v>1344</v>
    <v>0</v>
    <v>https://www.bing.com/images/search?form=xlimg&amp;q=advance+auto+parts</v>
    <v>Image of ADVANCE AUTO PARTS, INC.</v>
  </rv>
  <rv s="0">
    <v>https://www.bing.com/financeapi/forcetrigger?t=a1mor7&amp;q=XNYS%3aAAP&amp;form=skydnc</v>
    <v>Learn more on Bing</v>
  </rv>
  <rv s="7">
    <v>en-US</v>
    <v>a1mor7</v>
    <v>268435456</v>
    <v>1</v>
    <v>Powered by Refinitiv</v>
    <v>10</v>
    <v>ADVANCE AUTO PARTS, INC. (XNYS:AAP)</v>
    <v>7</v>
    <v>11</v>
    <v>Finance</v>
    <v>4</v>
    <v>178.36</v>
    <v>71.328599999999994</v>
    <v>1.3212999999999999</v>
    <v>-3.45</v>
    <v>-6.0680000000000005E-3</v>
    <v>-1.9547000000000002E-2</v>
    <v>-1.05</v>
    <v>USD</v>
    <v>Advance Auto Parts, Inc. provides automotive aftermarket parts in North America, serving do-it-for-me (Professional) and do-it-yourself (DIY), customers. The Company's stores and branches offer a selection of brand name, original equipment manufacturer (OEM) and private label automotive replacement parts, accessories, batteries and maintenance items for domestic and imported cars, vans, sport utility vehicles and light and heavy duty trucks. It serves through various channels ranging from traditional brick and mortar store locations to self-serving e-commerce sites. As of December 31, 2016, it operated 5,062 total stores and 127 branches primarily under the trade names Advance Auto Parts, Autopart International, Carquest and Worldpac. As of December 31, 2016, its Advance Auto Parts operations consisted of three geographic divisions, which included the operations of the stores operating under the Advance Auto Parts, Carquest and Autopart International trade names.</v>
    <v>40000</v>
    <v>New York Stock Exchange</v>
    <v>XNYS</v>
    <v>XNYS</v>
    <v>2635 E Millbrook Rd, RALEIGH, NC, 27604-2988 US</v>
    <v>178.36</v>
    <v>1345</v>
    <v>Specialty Retailers</v>
    <v>Stock</v>
    <v>44265.008575242966</v>
    <v>1346</v>
    <v>172.93</v>
    <v>11565060000</v>
    <v>ADVANCE AUTO PARTS, INC.</v>
    <v>ADVANCE AUTO PARTS, INC.</v>
    <v>178.01</v>
    <v>24.7029</v>
    <v>176.5</v>
    <v>173.05</v>
    <v>172</v>
    <v>65524420</v>
    <v>AAP</v>
    <v>ADVANCE AUTO PARTS, INC. (XNYS:AAP)</v>
    <v>1141594</v>
    <v>1092745</v>
    <v>2001</v>
  </rv>
  <rv s="2">
    <v>1347</v>
  </rv>
  <rv s="0">
    <v>http://en.wikipedia.org/wiki/Amazon_(company)</v>
    <v>Wikipedia</v>
  </rv>
  <rv s="3">
    <v>6</v>
    <v>1349</v>
  </rv>
  <rv s="4">
    <v>9</v>
    <v>https://www.bing.com/th?id=AMMS_234d7638413b734c1560bf8e7f642960&amp;qlt=95</v>
    <v>1350</v>
    <v>0</v>
    <v>https://www.bing.com/images/search?form=xlimg&amp;q=amazon.com</v>
    <v>Image of AMAZON.COM, INC.</v>
  </rv>
  <rv s="0">
    <v>https://www.bing.com/financeapi/forcetrigger?t=a1nhlh&amp;q=XNAS%3aAMZN&amp;form=skydnc</v>
    <v>Learn more on Bing</v>
  </rv>
  <rv s="7">
    <v>en-US</v>
    <v>a1nhlh</v>
    <v>268435456</v>
    <v>1</v>
    <v>Powered by Refinitiv</v>
    <v>10</v>
    <v>AMAZON.COM, INC. (XNAS:AMZN)</v>
    <v>7</v>
    <v>11</v>
    <v>Finance</v>
    <v>4</v>
    <v>3552.25</v>
    <v>1626.0318</v>
    <v>1.1469</v>
    <v>110.9</v>
    <v>1.6459999999999999E-3</v>
    <v>3.7568000000000004E-2</v>
    <v>5.04</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1298000</v>
    <v>Nasdaq Stock Market</v>
    <v>XNAS</v>
    <v>XNAS</v>
    <v>410 Terry Ave N, SEATTLE, WA, 98109-5210 US</v>
    <v>3090.96</v>
    <v>1351</v>
    <v>Diversified Retail</v>
    <v>Stock</v>
    <v>44265.041650289066</v>
    <v>1352</v>
    <v>3005.1473999999998</v>
    <v>1486498000000</v>
    <v>AMAZON.COM, INC.</v>
    <v>AMAZON.COM, INC.</v>
    <v>3017.99</v>
    <v>70.699200000000005</v>
    <v>2951.95</v>
    <v>3062.85</v>
    <v>3067.89</v>
    <v>503564700</v>
    <v>AMZN</v>
    <v>AMAZON.COM, INC. (XNAS:AMZN)</v>
    <v>4030032</v>
    <v>3859657</v>
    <v>1996</v>
  </rv>
  <rv s="2">
    <v>1353</v>
  </rv>
  <rv s="0">
    <v>https://www.bing.com/financeapi/forcetrigger?t=a1qgzr&amp;q=XNYS%3aLUMN&amp;form=skydnc</v>
    <v>Learn more on Bing</v>
  </rv>
  <rv s="1">
    <v>en-US</v>
    <v>a1qgzr</v>
    <v>268435456</v>
    <v>1</v>
    <v>Powered by Refinitiv</v>
    <v>0</v>
    <v>LUMEN TECHNOLOGIES, INC. (XNYS:LUMN)</v>
    <v>2</v>
    <v>3</v>
    <v>Finance</v>
    <v>4</v>
    <v>16.600000000000001</v>
    <v>8.16</v>
    <v>1.0871</v>
    <v>-0.45</v>
    <v>0</v>
    <v>-3.1468999999999997E-2</v>
    <v>0</v>
    <v>USD</v>
    <v>Lumen Technologies, Inc., formerly CenturyLink, Inc., is an integrated communications company. The Company is engaged in providing an array of communications services to its residential and business customers. The Company operates five segments; International and Global Accounts Management (IGAM), Enterprise Segment, Small and Medium Business (SMB), Wholesale Segment and Consumer Segment. The Company provides Internet Protocol (IP) and Data Services which includes Virtual private network (VPN) data networks, Ethernet, IP, content delivery and other ancillary services; Transport and Infrastructure it includes wavelengths, dark fiber, private line, data center services, including cloud, hosting and application management solutions, and professional services; Voice and Collaboration provides local and long-distance voice, including wholesale voice, and VoIP services; and Broadband services offers high and low-speed fiber based Digital subscriber line (DSL) broadband services.</v>
    <v>39000</v>
    <v>New York Stock Exchange</v>
    <v>XNYS</v>
    <v>XNYS</v>
    <v>P O BOX 4065, 100 CENTURYLINK DR, MONROE, LA, 71203 US</v>
    <v>14.41</v>
    <v>Telecommunications Services</v>
    <v>Stock</v>
    <v>44265.039889501561</v>
    <v>1355</v>
    <v>13.79</v>
    <v>15684930000</v>
    <v>LUMEN TECHNOLOGIES, INC.</v>
    <v>LUMEN TECHNOLOGIES, INC.</v>
    <v>14.22</v>
    <v>0</v>
    <v>14.3</v>
    <v>13.85</v>
    <v>13.85</v>
    <v>1096849000</v>
    <v>LUMN</v>
    <v>LUMEN TECHNOLOGIES, INC. (XNYS:LUMN)</v>
    <v>14850999</v>
    <v>14227287</v>
    <v>1968</v>
  </rv>
  <rv s="2">
    <v>1356</v>
  </rv>
  <rv s="0">
    <v>http://en.wikipedia.org/wiki/Fiserv</v>
    <v>Wikipedia</v>
  </rv>
  <rv s="3">
    <v>6</v>
    <v>1358</v>
  </rv>
  <rv s="4">
    <v>9</v>
    <v>https://www.bing.com/th?id=AMMS_4a33224cd1a9caddceda1cbd5bdbc2d7&amp;qlt=95</v>
    <v>1359</v>
    <v>0</v>
    <v>https://www.bing.com/images/search?form=xlimg&amp;q=fiserv</v>
    <v>Image of FISERV, INC.</v>
  </rv>
  <rv s="0">
    <v>https://www.bing.com/financeapi/forcetrigger?t=a1sx27&amp;q=XNAS%3aFISV&amp;form=skydnc</v>
    <v>Learn more on Bing</v>
  </rv>
  <rv s="7">
    <v>en-US</v>
    <v>a1sx27</v>
    <v>268435456</v>
    <v>1</v>
    <v>Powered by Refinitiv</v>
    <v>10</v>
    <v>FISERV, INC. (XNAS:FISV)</v>
    <v>7</v>
    <v>11</v>
    <v>Finance</v>
    <v>4</v>
    <v>124.2182</v>
    <v>73.5</v>
    <v>0.91069999999999995</v>
    <v>1</v>
    <v>0</v>
    <v>8.2299999999999995E-3</v>
    <v>0</v>
    <v>USD</v>
    <v>Fiserv, Inc. is a global provider of payments and financial services technology solutions. The Company provides account processing and digital banking solutions, card issuer processing and network services, payments, e-commerce, merchant acquiring and processing, and the Clover cloud-based point-of-sale solution. The Company operates through three segments: Merchant Acceptance (Acceptance), Financial Technology (Fintech) and Payments and Network (Payments). Its Acceptance segment offers a wide range of products and services to merchants around the world. Its Fintech segment is engaged in providing financial institutions with the technology solutions they need to run their operations. Its Payments segment offers products and services required to process digital payment transactions. The Company serves clients around the globe, including banks, credit unions, corporates, associates, government, healthcare, other financial institutions and merchants.</v>
    <v>44000</v>
    <v>Nasdaq Stock Market</v>
    <v>XNAS</v>
    <v>XNAS</v>
    <v>255 FISERV DR, PO BOX 979, BROOKFIELD, WI, 53045-5815 US</v>
    <v>124.2182</v>
    <v>1360</v>
    <v>Professional &amp; Commercial Services</v>
    <v>Stock</v>
    <v>44265.035434640624</v>
    <v>1361</v>
    <v>122.2</v>
    <v>81339380000</v>
    <v>FISERV, INC.</v>
    <v>FISERV, INC.</v>
    <v>122.4</v>
    <v>86.881299999999996</v>
    <v>121.5</v>
    <v>122.5</v>
    <v>122.5</v>
    <v>669459900</v>
    <v>FISV</v>
    <v>FISERV, INC. (XNAS:FISV)</v>
    <v>5017925</v>
    <v>4811630</v>
    <v>1992</v>
  </rv>
  <rv s="2">
    <v>1362</v>
  </rv>
  <rv s="0">
    <v>http://en.wikipedia.org/wiki/Morgan_Stanley</v>
    <v>Wikipedia</v>
  </rv>
  <rv s="3">
    <v>6</v>
    <v>1364</v>
  </rv>
  <rv s="4">
    <v>9</v>
    <v>https://www.bing.com/th?id=AMMS_6bc1ff19e7efc7c5865a4408c5454742&amp;qlt=95</v>
    <v>1365</v>
    <v>0</v>
    <v>https://www.bing.com/images/search?form=xlimg&amp;q=morgan+stanley</v>
    <v>Image of MORGAN STANLEY</v>
  </rv>
  <rv s="0">
    <v>https://www.bing.com/financeapi/forcetrigger?t=a1xyjc&amp;q=XNYS%3aMS&amp;form=skydnc</v>
    <v>Learn more on Bing</v>
  </rv>
  <rv s="7">
    <v>en-US</v>
    <v>a1xyjc</v>
    <v>268435456</v>
    <v>1</v>
    <v>Powered by Refinitiv</v>
    <v>10</v>
    <v>MORGAN STANLEY (XNYS:MS)</v>
    <v>7</v>
    <v>11</v>
    <v>Finance</v>
    <v>4</v>
    <v>83.48</v>
    <v>27.2</v>
    <v>1.5697000000000001</v>
    <v>-0.25</v>
    <v>-1.237E-6</v>
    <v>-3.0830000000000002E-3</v>
    <v>-1E-4</v>
    <v>USD</v>
    <v>Morgan Stanley is a financial holding company. The Company's segments include Institutional Securities, Wealth Management and Investment Management. The Company's Institutional Securities business segment provides investment banking, sales and trading, and other services to corporations, governments, financial institutions and high-to-ultra high net worth clients. The Company's Wealth Management business segment provides an array of financial services and solutions to individual investors and small-to-medium sized businesses and institutions covering brokerage and investment advisory services, market-making activities in fixed income securities, financial and wealth planning services, annuity and insurance products, credit and other lending products, banking and retirement plan services. The Company's Investment Management business segment provides a range of investment strategies and products.</v>
    <v>68000</v>
    <v>New York Stock Exchange</v>
    <v>XNYS</v>
    <v>XNYS</v>
    <v>1585 Broadway, NEW YORK, NY, 10036-8200 US</v>
    <v>82.33</v>
    <v>1366</v>
    <v>Investment Banking &amp; Investment Services</v>
    <v>Stock</v>
    <v>44265.03852313594</v>
    <v>1367</v>
    <v>79.430000000000007</v>
    <v>152503200000</v>
    <v>MORGAN STANLEY</v>
    <v>MORGAN STANLEY</v>
    <v>80.2</v>
    <v>12.595599999999999</v>
    <v>81.099999999999994</v>
    <v>80.849999999999994</v>
    <v>80.849900000000005</v>
    <v>1880434000</v>
    <v>MS</v>
    <v>MORGAN STANLEY (XNYS:MS)</v>
    <v>11588679</v>
    <v>11114503</v>
    <v>1981</v>
  </rv>
  <rv s="2">
    <v>1368</v>
  </rv>
  <rv s="0">
    <v>http://en.wikipedia.org/wiki/Nike,_Inc.</v>
    <v>Wikipedia</v>
  </rv>
  <rv s="3">
    <v>6</v>
    <v>1370</v>
  </rv>
  <rv s="4">
    <v>9</v>
    <v>https://www.bing.com/th?id=AMMS_882c11048bdae731d2d7cd88419e0049&amp;qlt=95</v>
    <v>1371</v>
    <v>0</v>
    <v>https://www.bing.com/images/search?form=xlimg&amp;q=nike+inc</v>
    <v>Image of NIKE, INC.</v>
  </rv>
  <rv s="0">
    <v>https://www.bing.com/financeapi/forcetrigger?t=a1yjxm&amp;q=XNYS%3aNKE&amp;form=skydnc</v>
    <v>Learn more on Bing</v>
  </rv>
  <rv s="7">
    <v>en-US</v>
    <v>a1yjxm</v>
    <v>268435456</v>
    <v>1</v>
    <v>Powered by Refinitiv</v>
    <v>10</v>
    <v>NIKE, INC. (XNYS:NKE)</v>
    <v>7</v>
    <v>11</v>
    <v>Finance</v>
    <v>4</v>
    <v>147.94999999999999</v>
    <v>60</v>
    <v>0.89349999999999996</v>
    <v>1.39</v>
    <v>7.5029999999999993E-3</v>
    <v>1.0329999999999999E-2</v>
    <v>1.02</v>
    <v>USD</v>
    <v>NIKE, Inc. is engaged in the design, development, marketing and selling of athletic footwear, apparel, equipment, accessories and services. The Company's operating segments include North America, Western Europe, Central &amp; Eastern Europe, Greater China, Japan and Emerging Markets. Its portfolio brands include the NIKE Brand, Jordan Brand, Hurley and Converse. As of May 31, 2016, the Company focused its NIKE brand product offerings in nine categories: Running, NIKE Basketball, the Jordan Brand, Football (Soccer), Men's Training, Women's Training, Action Sports, Sportswear (its sports-inspired lifestyle products) and Golf. Men's Training includes its baseball and American football product offerings. It also markets products designed for kids, as well as for other athletic and recreational uses, such as cricket, lacrosse, tennis, volleyball, wrestling, walking and outdoor activities. The Company sells a range of performance equipment and accessories under the NIKE Brand name.</v>
    <v>75400</v>
    <v>New York Stock Exchange</v>
    <v>XNYS</v>
    <v>XNYS</v>
    <v>1 SW Bowerman Dr, BEAVERTON, OR, 97005-6453 US</v>
    <v>138</v>
    <v>1372</v>
    <v>Textiles &amp; Apparel</v>
    <v>Stock</v>
    <v>44265.041260740625</v>
    <v>1373</v>
    <v>135.44999999999999</v>
    <v>212132500000</v>
    <v>NIKE, INC.</v>
    <v>NIKE, INC.</v>
    <v>135.51</v>
    <v>76.819000000000003</v>
    <v>134.56</v>
    <v>135.94999999999999</v>
    <v>136.97</v>
    <v>1576490000</v>
    <v>NKE</v>
    <v>NIKE, INC. (XNYS:NKE)</v>
    <v>5977764</v>
    <v>5741461</v>
    <v>1969</v>
  </rv>
  <rv s="2">
    <v>1374</v>
  </rv>
  <rv s="0">
    <v>http://en.wikipedia.org/wiki/Dollar_General</v>
    <v>Wikipedia</v>
  </rv>
  <rv s="3">
    <v>6</v>
    <v>1376</v>
  </rv>
  <rv s="4">
    <v>9</v>
    <v>https://www.bing.com/th?id=AMMS_5fc60f65d2e087de57833f949ce19a62&amp;qlt=95</v>
    <v>1377</v>
    <v>0</v>
    <v>https://www.bing.com/images/search?form=xlimg&amp;q=dollar+general</v>
    <v>Image of DOLLAR GENERAL CORPORATION</v>
  </rv>
  <rv s="0">
    <v>https://www.bing.com/financeapi/forcetrigger?t=a1qyvh&amp;q=XNYS%3aDG&amp;form=skydnc</v>
    <v>Learn more on Bing</v>
  </rv>
  <rv s="7">
    <v>en-US</v>
    <v>a1qyvh</v>
    <v>268435456</v>
    <v>1</v>
    <v>Powered by Refinitiv</v>
    <v>10</v>
    <v>DOLLAR GENERAL CORPORATION (XNYS:DG)</v>
    <v>7</v>
    <v>11</v>
    <v>Finance</v>
    <v>4</v>
    <v>225.25</v>
    <v>125</v>
    <v>0.50580000000000003</v>
    <v>4.72</v>
    <v>4.8209999999999998E-3</v>
    <v>2.5937000000000002E-2</v>
    <v>0.9</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187.3</v>
    <v>1378</v>
    <v>Diversified Retail</v>
    <v>Stock</v>
    <v>44265.038025786722</v>
    <v>1379</v>
    <v>182.66</v>
    <v>44585270000</v>
    <v>DOLLAR GENERAL CORPORATION</v>
    <v>DOLLAR GENERAL CORPORATION</v>
    <v>183.76</v>
    <v>18.032399999999999</v>
    <v>181.98</v>
    <v>186.7</v>
    <v>187.6</v>
    <v>245000900</v>
    <v>DG</v>
    <v>DOLLAR GENERAL CORPORATION (XNYS:DG)</v>
    <v>2761906</v>
    <v>2655890</v>
    <v>1998</v>
  </rv>
  <rv s="2">
    <v>1380</v>
  </rv>
  <rv s="0">
    <v>https://www.bing.com/financeapi/forcetrigger?t=a1v8ar&amp;q=XNYS%3aICE&amp;form=skydnc</v>
    <v>Learn more on Bing</v>
  </rv>
  <rv s="1">
    <v>en-US</v>
    <v>a1v8ar</v>
    <v>268435456</v>
    <v>1</v>
    <v>Powered by Refinitiv</v>
    <v>0</v>
    <v>INTERCONTINENTAL EXCHANGE, INC. (XNYS:ICE)</v>
    <v>2</v>
    <v>3</v>
    <v>Finance</v>
    <v>4</v>
    <v>119.02</v>
    <v>63.51</v>
    <v>0.7369</v>
    <v>0.67</v>
    <v>5.1570000000000001E-3</v>
    <v>5.8909999999999995E-3</v>
    <v>0.59</v>
    <v>USD</v>
    <v>Intercontinental Exchange, Inc. is an operator of regulated exchanges, clearing houses and listings venues. The Company provides data services for commodity and financial markets. The Company's segments include Trading and Clearing segment, and Data and Listings segment. The Trading and Clearing segment includes the Company's transaction-based execution and clearing businesses. The Company's Data and Listings segment includes its subscription-based data services and securities listings businesses. The Company operates regulated marketplaces for listing, trading and clearing a range of derivatives and securities contracts across the asset classes, including energy and agricultural commodities, interest rates, equities, equity derivatives, exchange traded funds, credit derivatives, bonds and currencies. The Company offers market data services to support the trading, investment, risk management and connectivity needs of customers across a range of asset classes.</v>
    <v>8890</v>
    <v>New York Stock Exchange</v>
    <v>XNYS</v>
    <v>XNYS</v>
    <v>5660 New Northside Dr, ATLANTA, GA, 30328-5800 US</v>
    <v>116.77</v>
    <v>Investment Banking &amp; Investment Services</v>
    <v>Stock</v>
    <v>44265.000000034372</v>
    <v>1382</v>
    <v>114.005</v>
    <v>63888510000</v>
    <v>INTERCONTINENTAL EXCHANGE, INC.</v>
    <v>INTERCONTINENTAL EXCHANGE, INC.</v>
    <v>114.07</v>
    <v>30.216000000000001</v>
    <v>113.74</v>
    <v>114.41</v>
    <v>115</v>
    <v>561706600</v>
    <v>ICE</v>
    <v>INTERCONTINENTAL EXCHANGE, INC. (XNYS:ICE)</v>
    <v>2786628</v>
    <v>2686620</v>
    <v>2013</v>
  </rv>
  <rv s="2">
    <v>1383</v>
  </rv>
  <rv s="0">
    <v>http://en.wikipedia.org/wiki/NextEra_Energy</v>
    <v>Wikipedia</v>
  </rv>
  <rv s="3">
    <v>6</v>
    <v>1385</v>
  </rv>
  <rv s="4">
    <v>9</v>
    <v>https://www.bing.com/th?id=AMMS_a617a201cd25debc37efa47f02bab828&amp;qlt=95</v>
    <v>1386</v>
    <v>0</v>
    <v>https://www.bing.com/images/search?form=xlimg&amp;q=nextera+energy</v>
    <v>Image of NEXTERA ENERGY, INC.</v>
  </rv>
  <rv s="0">
    <v>https://www.bing.com/financeapi/forcetrigger?t=a1ye2w&amp;q=XNYS%3aNEE&amp;form=skydnc</v>
    <v>Learn more on Bing</v>
  </rv>
  <rv s="7">
    <v>en-US</v>
    <v>a1ye2w</v>
    <v>268435456</v>
    <v>1</v>
    <v>Powered by Refinitiv</v>
    <v>10</v>
    <v>NEXTERA ENERGY, INC. (XNYS:NEE)</v>
    <v>7</v>
    <v>11</v>
    <v>Finance</v>
    <v>4</v>
    <v>87.69</v>
    <v>43.7</v>
    <v>0.17</v>
    <v>3.16</v>
    <v>5.4039999999999999E-3</v>
    <v>4.4595000000000003E-2</v>
    <v>0.4</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 allows NEER to help customers identify economic operational and pathways for fleet vehicle conversions.</v>
    <v>14900</v>
    <v>New York Stock Exchange</v>
    <v>XNYS</v>
    <v>XNYS</v>
    <v>700 Universe Blvd, JUNO BEACH, FL, 33408-2657 US</v>
    <v>74.709999999999994</v>
    <v>1387</v>
    <v>Electrical Utilities &amp; IPPs</v>
    <v>Stock</v>
    <v>44265.040857928128</v>
    <v>1388</v>
    <v>72.319999999999993</v>
    <v>138876700000</v>
    <v>NEXTERA ENERGY, INC.</v>
    <v>NEXTERA ENERGY, INC.</v>
    <v>72.41</v>
    <v>46.367100000000001</v>
    <v>70.86</v>
    <v>74.02</v>
    <v>74.42</v>
    <v>1959875000</v>
    <v>NEE</v>
    <v>NEXTERA ENERGY, INC. (XNYS:NEE)</v>
    <v>9363710</v>
    <v>9034676</v>
    <v>1984</v>
  </rv>
  <rv s="2">
    <v>1389</v>
  </rv>
  <rv s="0">
    <v>http://en.wikipedia.org/wiki/Verisign</v>
    <v>Wikipedia</v>
  </rv>
  <rv s="3">
    <v>6</v>
    <v>1391</v>
  </rv>
  <rv s="4">
    <v>9</v>
    <v>https://www.bing.com/th?id=AMMS_6da2b6f737e6b9436cb871e1a324d36c&amp;qlt=95</v>
    <v>1392</v>
    <v>0</v>
    <v>https://www.bing.com/images/search?form=xlimg&amp;q=verisign</v>
    <v>Image of VERISIGN, INC.</v>
  </rv>
  <rv s="0">
    <v>https://www.bing.com/financeapi/forcetrigger?t=a25jqh&amp;q=XNAS%3aVRSN&amp;form=skydnc</v>
    <v>Learn more on Bing</v>
  </rv>
  <rv s="7">
    <v>en-US</v>
    <v>a25jqh</v>
    <v>268435456</v>
    <v>1</v>
    <v>Powered by Refinitiv</v>
    <v>10</v>
    <v>VERISIGN, INC. (XNAS:VRSN)</v>
    <v>7</v>
    <v>11</v>
    <v>Finance</v>
    <v>4</v>
    <v>221.3</v>
    <v>148.77000000000001</v>
    <v>0.80530000000000002</v>
    <v>3.14</v>
    <v>5.2089999999999998E-5</v>
    <v>1.6626999999999999E-2</v>
    <v>0.01</v>
    <v>USD</v>
    <v>VeriSign, Inc. is a provider of domain name registry services and Internet security. The Company operates through Registry Services and Security Services segment. Registry Services ensure the security, stability and resiliency of Internet infrastructure and services, including the .com and .net domains, and operation of the root-zone maintainer functions for the core of the Internet's Domain Name System (DNS). Security Services provides infrastructure assurance services consisting of Distributed Denial of Services (DDoS) Protection Services and Managed DNS Services. DDoS Protection Services supports online business continuity by providing monitoring and mitigation services against DDoS attacks. Managed DNS Services is a hosting service that delivers DNS resolution for the availability of Web-based systems.</v>
    <v>907</v>
    <v>Nasdaq Stock Market</v>
    <v>XNAS</v>
    <v>XNAS</v>
    <v>12061 Bluemont Way, RESTON, VA, 20190-5684 US</v>
    <v>193.15</v>
    <v>1393</v>
    <v>Software &amp; IT Services</v>
    <v>Stock</v>
    <v>44265.005528008594</v>
    <v>1394</v>
    <v>190.6</v>
    <v>21357910000</v>
    <v>VERISIGN, INC.</v>
    <v>VERISIGN, INC.</v>
    <v>190.87</v>
    <v>26.7883</v>
    <v>188.85</v>
    <v>191.99</v>
    <v>192</v>
    <v>113094600</v>
    <v>VRSN</v>
    <v>VERISIGN, INC. (XNAS:VRSN)</v>
    <v>670414</v>
    <v>646977</v>
    <v>1995</v>
  </rv>
  <rv s="2">
    <v>1395</v>
  </rv>
  <rv s="0">
    <v>http://en.wikipedia.org/wiki/Regions_Financial_Corporation</v>
    <v>Wikipedia</v>
  </rv>
  <rv s="3">
    <v>6</v>
    <v>1397</v>
  </rv>
  <rv s="4">
    <v>9</v>
    <v>https://www.bing.com/th?id=AMMS_1fe1569b8538d117488f08da84368d53&amp;qlt=95</v>
    <v>1398</v>
    <v>0</v>
    <v>https://www.bing.com/images/search?form=xlimg&amp;q=regions+bank</v>
    <v>Image of REGIONS FINANCIAL CORPORATION</v>
  </rv>
  <rv s="0">
    <v>https://www.bing.com/financeapi/forcetrigger?t=a21wsm&amp;q=XNYS%3aRF&amp;form=skydnc</v>
    <v>Learn more on Bing</v>
  </rv>
  <rv s="7">
    <v>en-US</v>
    <v>a21wsm</v>
    <v>268435456</v>
    <v>1</v>
    <v>Powered by Refinitiv</v>
    <v>10</v>
    <v>REGIONS FINANCIAL CORPORATION (XNYS:RF)</v>
    <v>7</v>
    <v>11</v>
    <v>Finance</v>
    <v>4</v>
    <v>22.61</v>
    <v>6.94</v>
    <v>1.5827</v>
    <v>-0.3</v>
    <v>-4.7570000000000002E-4</v>
    <v>-1.4071E-2</v>
    <v>-0.01</v>
    <v>USD</v>
    <v>Regions Financial Corporation is a financial holding company. The Company conducts its banking operations through Regions Bank, an Alabama state-chartered commercial bank, which is a member of the Federal Reserve System. It operates in three segments: Corporate Bank, which represents its commercial banking functions, including commercial and industrial, commercial real estate and investor real estate lending; Consumer Bank, which represents its branch network, including consumer banking products and services related to residential first mortgages, home equity lines and loans, small business loans, indirect loans, consumer credit cards and other consumer loans, as well as the corresponding deposit relationships, and Wealth Management, which offers individuals, businesses, governmental institutions and non-profit entities a range of solutions to enable transfer of wealth. It provides traditional commercial, retail and mortgage banking services, as well as other financial services.</v>
    <v>19406</v>
    <v>New York Stock Exchange</v>
    <v>XNYS</v>
    <v>XNYS</v>
    <v>1900 5th Ave N, BIRMINGHAM, AL, 35203-2610 US</v>
    <v>21.34</v>
    <v>1399</v>
    <v>Banking Services</v>
    <v>Stock</v>
    <v>44265.027447360939</v>
    <v>1400</v>
    <v>20.52</v>
    <v>20481570000</v>
    <v>REGIONS FINANCIAL CORPORATION</v>
    <v>REGIONS FINANCIAL CORPORATION</v>
    <v>21.05</v>
    <v>20.835799999999999</v>
    <v>21.32</v>
    <v>21.02</v>
    <v>21.01</v>
    <v>960674000</v>
    <v>RF</v>
    <v>REGIONS FINANCIAL CORPORATION (XNYS:RF)</v>
    <v>9513428</v>
    <v>9191343</v>
    <v>2004</v>
  </rv>
  <rv s="2">
    <v>1401</v>
  </rv>
  <rv s="0">
    <v>https://www.bing.com/financeapi/forcetrigger?t=a218k2&amp;q=XNYS%3aPRU&amp;form=skydnc</v>
    <v>Learn more on Bing</v>
  </rv>
  <rv s="14">
    <v>en-US</v>
    <v>a218k2</v>
    <v>268435456</v>
    <v>1</v>
    <v>Powered by Refinitiv</v>
    <v>27</v>
    <v>PRUDENTIAL FINANCIAL, INC. (XNYS:PRU)</v>
    <v>2</v>
    <v>28</v>
    <v>Finance</v>
    <v>4</v>
    <v>94.53</v>
    <v>38.619999999999997</v>
    <v>1.6778</v>
    <v>-1.33</v>
    <v>1.204E-3</v>
    <v>-1.4343999999999999E-2</v>
    <v>0.11</v>
    <v>USD</v>
    <v>Prudential Financial, Inc., is a financial services company. The Company, through its subsidiaries, offers a range of financial products and services, which includes life insurance, annuities, retirement-related services, mutual funds and investment management. The Company's operations consists of four divisions, which together encompass seven segments. The U.S. Retirement Solutions and Investment Management division consists of Individual Annuities, Retirement and Asset Management segments. The U.S. Individual Life and Group Insurance division consists of Individual Life and Group Insurance segments. The International Insurance division consists of International Insurance segment. The Closed Block division consists of Closed Block segment. The Company has operations in the United States, Asia, Europe and Latin America.</v>
    <v>41671</v>
    <v>New York Stock Exchange</v>
    <v>XNYS</v>
    <v>XNYS</v>
    <v>751 BROAD ST, NEWARK, NJ, 07102-3714 US</v>
    <v>93.37</v>
    <v>Insurance</v>
    <v>Stock</v>
    <v>44265.039265624997</v>
    <v>1403</v>
    <v>90.27</v>
    <v>36809840000</v>
    <v>PRUDENTIAL FINANCIAL, INC.</v>
    <v>PRUDENTIAL FINANCIAL, INC.</v>
    <v>91.64</v>
    <v>0</v>
    <v>92.72</v>
    <v>91.39</v>
    <v>91.5</v>
    <v>397000000</v>
    <v>PRU</v>
    <v>PRUDENTIAL FINANCIAL, INC. (XNYS:PRU)</v>
    <v>2777878</v>
    <v>2684279</v>
  </rv>
  <rv s="2">
    <v>1404</v>
  </rv>
  <rv s="0">
    <v>https://www.bing.com/financeapi/forcetrigger?t=az6zf2&amp;q=XNYS%3aWELL&amp;form=skydnc</v>
    <v>Learn more on Bing</v>
  </rv>
  <rv s="1">
    <v>en-US</v>
    <v>az6zf2</v>
    <v>268435456</v>
    <v>1</v>
    <v>Powered by Refinitiv</v>
    <v>0</v>
    <v>WELLTOWER INC (XNYS:WELL)</v>
    <v>2</v>
    <v>3</v>
    <v>Finance</v>
    <v>4</v>
    <v>74.13</v>
    <v>24.27</v>
    <v>1.0206</v>
    <v>0.53</v>
    <v>8.2460000000000009E-4</v>
    <v>7.3379999999999999E-3</v>
    <v>0.06</v>
    <v>USD</v>
    <v>Welltower Inc. invests with seniors housing operators, post-acute providers and health systems to fund real estate and infrastructure. The Company invests in seniors housing and healthcare real estate. It operates in three segments: triple-net, seniors housing operating and outpatient medical. Welltower, a real estate investment trust (REIT), owns interests in properties concentrated in markets in the United States, Canada and the United Kingdom, consisting of seniors housing and post-acute communities, and outpatient medical properties. Its triple-net properties include independent living facilities, independent supportive living facilities (Canada), continuing care retirement communities, assisted living facilities, care homes with and without nursing (the United Kingdom), Alzheimer's/dementia care facilities, long-term/post-acute care facilities and hospitals. Its outpatient medical properties include outpatient medical buildings.</v>
    <v>423</v>
    <v>New York Stock Exchange</v>
    <v>XNYS</v>
    <v>XNYS</v>
    <v>4500 Dorr St, TOLEDO, OH, 43615-4040 US</v>
    <v>73.209999999999994</v>
    <v>Residential &amp; Commercial REIT</v>
    <v>Stock</v>
    <v>44265.000000034372</v>
    <v>1406</v>
    <v>71.709999999999994</v>
    <v>30147580000</v>
    <v>WELLTOWER INC</v>
    <v>WELLTOWER INC</v>
    <v>72.400000000000006</v>
    <v>0</v>
    <v>72.23</v>
    <v>72.760000000000005</v>
    <v>72.819999999999993</v>
    <v>417383000</v>
    <v>WELL</v>
    <v>WELLTOWER INC (XNYS:WELL)</v>
    <v>2687352</v>
    <v>2596810</v>
    <v>1985</v>
  </rv>
  <rv s="2">
    <v>1407</v>
  </rv>
  <rv s="0">
    <v>https://www.bing.com/financeapi/forcetrigger?t=a1s9dm&amp;q=XNYS%3aESS&amp;form=skydnc</v>
    <v>Learn more on Bing</v>
  </rv>
  <rv s="1">
    <v>en-US</v>
    <v>a1s9dm</v>
    <v>268435456</v>
    <v>1</v>
    <v>Powered by Refinitiv</v>
    <v>0</v>
    <v>ESSEX PROPERTY TRUST, INC. (XNYS:ESS)</v>
    <v>2</v>
    <v>3</v>
    <v>Finance</v>
    <v>4</v>
    <v>294.43</v>
    <v>175.81</v>
    <v>0.72299999999999998</v>
    <v>0.42</v>
    <v>0</v>
    <v>1.5409999999999998E-3</v>
    <v>0</v>
    <v>USD</v>
    <v>Essex Property Trust, Inc. is a self-administered and self-managed real estate investment trust. The Company is engaged primarily in the ownership, operation, management, acquisition, development and redevelopment of predominantly apartment communities, located along the West Coast. Its segments include Southern California, Northern California, Seattle Metro and Other real estate assets. The Company owns all of its interest in its real estate and other investments directly or indirectly through Essex Portfolio, L.P. (the Operating Partnership). Its properties include Mio, Form 15, Emerson Valley Village and Ashton Sherman Village. As of December 31, 2016, it owned or held an interest in 245 communities, aggregating 59,645 apartment homes, excluding its ownership in preferred equity investments, as well as two operating commercial buildings (totaling approximately 140,564 square feet), and six active development projects with 2,223 apartment homes in various stages of development.</v>
    <v>1799</v>
    <v>New York Stock Exchange</v>
    <v>XNYS</v>
    <v>XNYS</v>
    <v>1100 Park Pl Ste 200, SAN MATEO, CA, 94403-7107 US</v>
    <v>276.56</v>
    <v>Residential &amp; Commercial REIT</v>
    <v>Stock</v>
    <v>44265.000000046093</v>
    <v>1409</v>
    <v>267.52999999999997</v>
    <v>17711650000</v>
    <v>ESSEX PROPERTY TRUST, INC.</v>
    <v>ESSEX PROPERTY TRUST, INC.</v>
    <v>270.26</v>
    <v>31.517099999999999</v>
    <v>272.51</v>
    <v>272.93</v>
    <v>272.93</v>
    <v>64994500</v>
    <v>ESS</v>
    <v>ESSEX PROPERTY TRUST, INC. (XNYS:ESS)</v>
    <v>520038</v>
    <v>503303</v>
    <v>1994</v>
  </rv>
  <rv s="2">
    <v>1410</v>
  </rv>
  <rv s="0">
    <v>http://en.wikipedia.org/wiki/Eastman_Chemical_Company</v>
    <v>Wikipedia</v>
  </rv>
  <rv s="3">
    <v>6</v>
    <v>1412</v>
  </rv>
  <rv s="4">
    <v>9</v>
    <v>https://www.bing.com/th?id=AMMS_457f64f69e9439ff233a3feccb3003f2&amp;qlt=95</v>
    <v>1413</v>
    <v>0</v>
    <v>https://www.bing.com/images/search?form=xlimg&amp;q=eastman+chemical+company</v>
    <v>Image of EASTMAN CHEMICAL COMPANY</v>
  </rv>
  <rv s="0">
    <v>https://www.bing.com/financeapi/forcetrigger?t=a1rxu2&amp;q=XNYS%3aEMN&amp;form=skydnc</v>
    <v>Learn more on Bing</v>
  </rv>
  <rv s="7">
    <v>en-US</v>
    <v>a1rxu2</v>
    <v>268435456</v>
    <v>1</v>
    <v>Powered by Refinitiv</v>
    <v>10</v>
    <v>EASTMAN CHEMICAL COMPANY (XNYS:EMN)</v>
    <v>7</v>
    <v>11</v>
    <v>Finance</v>
    <v>4</v>
    <v>118.82</v>
    <v>34.44</v>
    <v>1.5417000000000001</v>
    <v>-2.13</v>
    <v>0</v>
    <v>-1.8290000000000001E-2</v>
    <v>0</v>
    <v>USD</v>
    <v>Eastman Chemical Company (Eastman) is an advanced materials and specialty additives company. The Company's segments include Additives &amp; Functional Products (AFP), Advanced Materials (AM), Chemical Intermediates (CI), and Fibers. In the AFP segment, it manufactures chemicals for products in the coatings, tires, consumables, building and construction, industrial applications, including solar energy markets, animal nutrition, care chemicals, crop protection, and energy markets. In the AM segment, it produces and markets its polymers, films, and plastics with differentiated performance properties for end uses in transportation, consumables, building and construction, durable goods, and health and wellness products. The CI segment leverages large scale and vertical integration from the cellulose and acetyl, olefins, and alkylamines streams to support its specialty operating segments. Its product lines in Fibers segment include Acetate Tow, Acetate Yarn and Acetyl Chemical Products.</v>
    <v>14500</v>
    <v>New York Stock Exchange</v>
    <v>XNYS</v>
    <v>XNYS</v>
    <v>200 S Wilcox Dr, PO Box 511, KINGSPORT, TN, 37660-5147 US</v>
    <v>117.2</v>
    <v>1414</v>
    <v>Chemicals</v>
    <v>Stock</v>
    <v>44265.000000034372</v>
    <v>1415</v>
    <v>114.26</v>
    <v>15822470000</v>
    <v>EASTMAN CHEMICAL COMPANY</v>
    <v>EASTMAN CHEMICAL COMPANY</v>
    <v>116.79</v>
    <v>33.239800000000002</v>
    <v>116.46</v>
    <v>114.33</v>
    <v>114.33</v>
    <v>135861800</v>
    <v>EMN</v>
    <v>EASTMAN CHEMICAL COMPANY (XNYS:EMN)</v>
    <v>850691</v>
    <v>823665</v>
    <v>1993</v>
  </rv>
  <rv s="2">
    <v>1416</v>
  </rv>
  <rv s="0">
    <v>http://en.wikipedia.org/wiki/Verizon_Communications</v>
    <v>Wikipedia</v>
  </rv>
  <rv s="3">
    <v>6</v>
    <v>1418</v>
  </rv>
  <rv s="4">
    <v>9</v>
    <v>https://www.bing.com/th?id=AMMS_efb83e572c5e412d09976efd475336f4&amp;qlt=95</v>
    <v>1419</v>
    <v>0</v>
    <v>https://www.bing.com/images/search?form=xlimg&amp;q=verizon+communications</v>
    <v>Image of VERIZON COMMUNICATIONS INC.</v>
  </rv>
  <rv s="0">
    <v>https://www.bing.com/financeapi/forcetrigger?t=a25obh&amp;q=XNYS%3aVZ&amp;form=skydnc</v>
    <v>Learn more on Bing</v>
  </rv>
  <rv s="7">
    <v>en-US</v>
    <v>a25obh</v>
    <v>268435456</v>
    <v>1</v>
    <v>Powered by Refinitiv</v>
    <v>10</v>
    <v>VERIZON COMMUNICATIONS INC. (XNYS:VZ)</v>
    <v>7</v>
    <v>11</v>
    <v>Finance</v>
    <v>4</v>
    <v>61.95</v>
    <v>48.84</v>
    <v>0.45079999999999998</v>
    <v>-0.59</v>
    <v>1.7790000000000001E-4</v>
    <v>-1.0388999999999999E-2</v>
    <v>0.01</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132200</v>
    <v>New York Stock Exchange</v>
    <v>XNYS</v>
    <v>XNYS</v>
    <v>1095 Avenue of the Americas, NEW YORK, NY, 10036-6797 US</v>
    <v>57.1</v>
    <v>1420</v>
    <v>Telecommunications Services</v>
    <v>Stock</v>
    <v>44265.041379385941</v>
    <v>1421</v>
    <v>56.17</v>
    <v>235005500000</v>
    <v>VERIZON COMMUNICATIONS INC.</v>
    <v>VERIZON COMMUNICATIONS INC.</v>
    <v>56.9</v>
    <v>13.2133</v>
    <v>56.79</v>
    <v>56.2</v>
    <v>56.21</v>
    <v>4138148000</v>
    <v>VZ</v>
    <v>VERIZON COMMUNICATIONS INC. (XNYS:VZ)</v>
    <v>20956420</v>
    <v>20302697</v>
    <v>1983</v>
  </rv>
  <rv s="2">
    <v>1422</v>
  </rv>
  <rv s="0">
    <v>https://www.bing.com/financeapi/forcetrigger?t=a1wjz2&amp;q=XNYS%3aKMB&amp;form=skydnc</v>
    <v>Learn more on Bing</v>
  </rv>
  <rv s="1">
    <v>en-US</v>
    <v>a1wjz2</v>
    <v>268435456</v>
    <v>1</v>
    <v>Powered by Refinitiv</v>
    <v>0</v>
    <v>KIMBERLY-CLARK CORPORATION (XNYS:KMB)</v>
    <v>2</v>
    <v>3</v>
    <v>Finance</v>
    <v>4</v>
    <v>160.16</v>
    <v>110.66</v>
    <v>0.53139999999999998</v>
    <v>-0.82</v>
    <v>-7.557000000000001E-5</v>
    <v>-6.1580000000000003E-3</v>
    <v>-0.01</v>
    <v>USD</v>
    <v>Kimberly-Clark Corporation is engaged in the manufacturing and marketing of a range of products made from natural or synthetic fibers. The Company's segments include Personal Care, Consumer Tissue, K-C Professional and Corporate &amp; Other.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46000</v>
    <v>New York Stock Exchange</v>
    <v>XNYS</v>
    <v>XNYS</v>
    <v>351 Phelps Dr, IRVING, TX, 75038-6507 US</v>
    <v>133.9325</v>
    <v>Personal &amp; Household Products &amp; Services</v>
    <v>Stock</v>
    <v>44265.000000022657</v>
    <v>1424</v>
    <v>132.19999999999999</v>
    <v>45053160000</v>
    <v>KIMBERLY-CLARK CORPORATION</v>
    <v>KIMBERLY-CLARK CORPORATION</v>
    <v>132.88</v>
    <v>19.410399999999999</v>
    <v>133.15</v>
    <v>132.33000000000001</v>
    <v>132.32</v>
    <v>338363900</v>
    <v>KMB</v>
    <v>KIMBERLY-CLARK CORPORATION (XNYS:KMB)</v>
    <v>2022380</v>
    <v>1964013</v>
    <v>1928</v>
  </rv>
  <rv s="2">
    <v>1425</v>
  </rv>
  <rv s="0">
    <v>https://www.bing.com/financeapi/forcetrigger?t=a1qiec&amp;q=XNAS%3aCTXS&amp;form=skydnc</v>
    <v>Learn more on Bing</v>
  </rv>
  <rv s="1">
    <v>en-US</v>
    <v>a1qiec</v>
    <v>268435456</v>
    <v>1</v>
    <v>Powered by Refinitiv</v>
    <v>0</v>
    <v>CITRIX SYSTEMS, INC. (XNAS:CTXS)</v>
    <v>2</v>
    <v>3</v>
    <v>Finance</v>
    <v>4</v>
    <v>173.56</v>
    <v>103.81</v>
    <v>0.192</v>
    <v>1.06</v>
    <v>0</v>
    <v>8.0689999999999998E-3</v>
    <v>0</v>
    <v>USD</v>
    <v>Citrix Systems, Inc. offers Enterprise and Service Provider products, which include Workspace Services solutions and Delivery Networking products. The Company's Enterprise and Service Provider products include Cloud Services solutions, and related license updates and maintenance, support and professional services. The Company's NetScaler nCore Technology is an architecture that enables execution of multiple packet engines in parallel. The Company's workspace services include Application Virtualization and virtual desktop infrastructure (VDI), Enterprise Mobility Management and Citrix Workspace Suite. The Company's NetScaler ADC is a software-defined application delivery controller (ADC) and load balancer. The Company's Cloud Services include ShareFile and Citrix Cloud. It provides various ways for customers to receive upgrades, support and maintenance for products, which include Software Maintenance, Subscription Advantage, Technical Support Services and Hardware Maintenance.</v>
    <v>9000</v>
    <v>Nasdaq Stock Market</v>
    <v>XNAS</v>
    <v>XNAS</v>
    <v>851 W Cypress Creek Rd, FORT LAUDERDALE, FL, 33309-2009 US</v>
    <v>134.93</v>
    <v>Software &amp; IT Services</v>
    <v>Stock</v>
    <v>44265.024838101563</v>
    <v>1427</v>
    <v>131.93</v>
    <v>16152520000</v>
    <v>CITRIX SYSTEMS, INC.</v>
    <v>CITRIX SYSTEMS, INC.</v>
    <v>133.38999999999999</v>
    <v>32.898800000000001</v>
    <v>131.36000000000001</v>
    <v>132.41999999999999</v>
    <v>132.41999999999999</v>
    <v>122963700</v>
    <v>CTXS</v>
    <v>CITRIX SYSTEMS, INC. (XNAS:CTXS)</v>
    <v>1146525</v>
    <v>1115258</v>
    <v>1989</v>
  </rv>
  <rv s="2">
    <v>1428</v>
  </rv>
  <rv s="0">
    <v>https://www.bing.com/financeapi/forcetrigger?t=a24bpr&amp;q=XNYS%3aGL&amp;form=skydnc</v>
    <v>Learn more on Bing</v>
  </rv>
  <rv s="1">
    <v>en-US</v>
    <v>a24bpr</v>
    <v>268435456</v>
    <v>1</v>
    <v>Powered by Refinitiv</v>
    <v>0</v>
    <v>GLOBE LIFE INC. (XNYS:GL)</v>
    <v>2</v>
    <v>3</v>
    <v>Finance</v>
    <v>4</v>
    <v>101.57989999999999</v>
    <v>56.74</v>
    <v>1.1358999999999999</v>
    <v>-0.42</v>
    <v>-4.1390000000000003E-3</v>
    <v>-4.2220000000000001E-3</v>
    <v>-0.41</v>
    <v>USD</v>
    <v>Globe Life Inc., formerly Torchmark Corporation, is an insurance holding company. The Company, through its subsidiaries, provides a range of life and health insurance products and annuities to a base of customers. The Company's segments include life insurance, health insurance, annuities and investment. The life insurance segment includes traditional and interest-sensitive whole life insurance as well as term life insurance. The Health insurance products are guaranteed-renewable and include Medicare Supplement, critical illness, accident and limited-benefit supplemental hospital and surgical coverage's. Annuities include fixed-benefit contracts. The Company markets its insurance products through various distribution channels, each of which sells the products of its insurance segments. Its subsidiaries include American Income Life Insurance Company (American Income) and Liberty National Life Insurance Company (Liberty National).</v>
    <v>3261</v>
    <v>New York Stock Exchange</v>
    <v>XNYS</v>
    <v>XNYS</v>
    <v>3700 S Stonebridge Dr, MCKINNEY, TX, 75070-5934 US</v>
    <v>100.795</v>
    <v>Insurance</v>
    <v>Stock</v>
    <v>44265.000000022657</v>
    <v>1430</v>
    <v>97.564999999999998</v>
    <v>10273600000</v>
    <v>GLOBE LIFE INC.</v>
    <v>GLOBE LIFE INC.</v>
    <v>98.66</v>
    <v>14.568300000000001</v>
    <v>99.47</v>
    <v>99.05</v>
    <v>98.64</v>
    <v>103283400</v>
    <v>GL</v>
    <v>GLOBE LIFE INC. (XNYS:GL)</v>
    <v>507890</v>
    <v>495465</v>
    <v>1979</v>
  </rv>
  <rv s="2">
    <v>1431</v>
  </rv>
  <rv s="0">
    <v>http://en.wikipedia.org/wiki/Walmart</v>
    <v>Wikipedia</v>
  </rv>
  <rv s="3">
    <v>6</v>
    <v>1433</v>
  </rv>
  <rv s="4">
    <v>9</v>
    <v>https://www.bing.com/th?id=AMMS_bda71e2736b0e1c236099c12cbe43c51&amp;qlt=95</v>
    <v>1434</v>
    <v>0</v>
    <v>https://www.bing.com/images/search?form=xlimg&amp;q=walmart</v>
    <v>Image of WALMART INC.</v>
  </rv>
  <rv s="0">
    <v>https://www.bing.com/financeapi/forcetrigger?t=a25ya2&amp;q=XNYS%3aWMT&amp;form=skydnc</v>
    <v>Learn more on Bing</v>
  </rv>
  <rv s="7">
    <v>en-US</v>
    <v>a25ya2</v>
    <v>268435456</v>
    <v>1</v>
    <v>Powered by Refinitiv</v>
    <v>10</v>
    <v>WALMART INC. (XNYS:WMT)</v>
    <v>7</v>
    <v>11</v>
    <v>Finance</v>
    <v>4</v>
    <v>153.65969999999999</v>
    <v>102</v>
    <v>0.47589999999999999</v>
    <v>1.01</v>
    <v>-3.8019999999999998E-3</v>
    <v>7.8979999999999988E-3</v>
    <v>-0.49</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129.88</v>
    <v>1435</v>
    <v>Food &amp; Drug Retailing</v>
    <v>Stock</v>
    <v>44265.041589675784</v>
    <v>1436</v>
    <v>128.32</v>
    <v>361809100000</v>
    <v>WALMART INC.</v>
    <v>WALMART INC.</v>
    <v>128.80000000000001</v>
    <v>26.9969</v>
    <v>127.88</v>
    <v>128.88999999999999</v>
    <v>128.4</v>
    <v>2829286000</v>
    <v>WMT</v>
    <v>WALMART INC. (XNYS:WMT)</v>
    <v>10662883</v>
    <v>10420910</v>
    <v>1969</v>
  </rv>
  <rv s="2">
    <v>1437</v>
  </rv>
  <rv s="0">
    <v>http://en.wikipedia.org/wiki/EBay</v>
    <v>Wikipedia</v>
  </rv>
  <rv s="3">
    <v>6</v>
    <v>1439</v>
  </rv>
  <rv s="4">
    <v>9</v>
    <v>https://www.bing.com/th?id=AMMS_8075a378e41891bb0de7ddc6ae090353&amp;qlt=95</v>
    <v>1440</v>
    <v>0</v>
    <v>https://www.bing.com/images/search?form=xlimg&amp;q=ebay</v>
    <v>Image of EBAY INC.</v>
  </rv>
  <rv s="0">
    <v>https://www.bing.com/financeapi/forcetrigger?t=a1rk52&amp;q=XNAS%3aEBAY&amp;form=skydnc</v>
    <v>Learn more on Bing</v>
  </rv>
  <rv s="7">
    <v>en-US</v>
    <v>a1rk52</v>
    <v>268435456</v>
    <v>1</v>
    <v>Powered by Refinitiv</v>
    <v>10</v>
    <v>EBAY INC. (XNAS:EBAY)</v>
    <v>7</v>
    <v>11</v>
    <v>Finance</v>
    <v>4</v>
    <v>64.849999999999994</v>
    <v>26.02</v>
    <v>1.2010000000000001</v>
    <v>2.68</v>
    <v>5.3410000000000003E-3</v>
    <v>5.0103000000000002E-2</v>
    <v>0.3</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12700</v>
    <v>Nasdaq Stock Market</v>
    <v>XNAS</v>
    <v>XNAS</v>
    <v>2025 Hamilton Ave, SAN JOSE, CA, 95125-5904 US</v>
    <v>56.97</v>
    <v>1441</v>
    <v>Software &amp; IT Services</v>
    <v>Stock</v>
    <v>44265.039876978903</v>
    <v>1442</v>
    <v>54.32</v>
    <v>36397040000</v>
    <v>EBAY INC.</v>
    <v>EBAY INC.</v>
    <v>54.6</v>
    <v>14.5388</v>
    <v>53.49</v>
    <v>56.17</v>
    <v>56.47</v>
    <v>680445700</v>
    <v>EBAY</v>
    <v>EBAY INC. (XNAS:EBAY)</v>
    <v>8406976</v>
    <v>8216848</v>
    <v>1998</v>
  </rv>
  <rv s="2">
    <v>1443</v>
  </rv>
  <rv s="0">
    <v>http://en.wikipedia.org/wiki/Apache_Corporation</v>
    <v>Wikipedia</v>
  </rv>
  <rv s="3">
    <v>6</v>
    <v>1445</v>
  </rv>
  <rv s="4">
    <v>9</v>
    <v>https://www.bing.com/th?id=AMMS_a0d0bb6f493d50be318e233a97e2f088&amp;qlt=95</v>
    <v>1446</v>
    <v>0</v>
    <v>https://www.bing.com/images/search?form=xlimg&amp;q=apache+corporation</v>
    <v>Image of APA CORPORATION</v>
  </rv>
  <rv s="0">
    <v>https://www.bing.com/financeapi/forcetrigger?t=a1nkur&amp;q=XNAS%3aAPA&amp;form=skydnc</v>
    <v>Learn more on Bing</v>
  </rv>
  <rv s="7">
    <v>en-US</v>
    <v>a1nkur</v>
    <v>268435456</v>
    <v>1</v>
    <v>Powered by Refinitiv</v>
    <v>10</v>
    <v>APA CORPORATION (XNAS:APA)</v>
    <v>7</v>
    <v>11</v>
    <v>Finance</v>
    <v>4</v>
    <v>23.85</v>
    <v>3.8</v>
    <v>5.0228000000000002</v>
    <v>-1.57</v>
    <v>-1.8519000000000001E-2</v>
    <v>-6.7760000000000001E-2</v>
    <v>-0.4</v>
    <v>USD</v>
    <v>APA Corporation is a holding energy company. The Company operates through its subsidiaries: Apache Corporation and APA Corporation Suriname, explores for and produces oil and gas. The Company’s production segments include in the United States, Egypt’s Western Desert and the United Kingdom’s North Sea and Suriname. The Company’s United States operations and interests are focused in the Permian Basin. The Company also includes assets in the East Texas Eagle Ford/Austin Chalk, the Gulf Coast and the Gulf of Mexico. Egypt includes onshore conventional assets located in Egypt’s Western Desert; and the North Sea, which includes offshore assets based in the United Kingdom. Suriname includes offshore exploration activities.</v>
    <v>2272</v>
    <v>Nasdaq Stock Market</v>
    <v>XNAS</v>
    <v>XNAS</v>
    <v>2000 Post Oak Blvd, Suite 100, HOUSTON, TX, 77056 US</v>
    <v>23.01</v>
    <v>1447</v>
    <v>Oil &amp; Gas</v>
    <v>Stock</v>
    <v>44265.041540878905</v>
    <v>1448</v>
    <v>21.565000000000001</v>
    <v>8755039000</v>
    <v>APA CORPORATION</v>
    <v>APA CORPORATION</v>
    <v>22.81</v>
    <v>0</v>
    <v>23.17</v>
    <v>21.6</v>
    <v>21.2</v>
    <v>377861000</v>
    <v>APA</v>
    <v>APA CORPORATION (XNAS:APA)</v>
    <v>9781444</v>
    <v>9570108</v>
    <v>2021</v>
  </rv>
  <rv s="2">
    <v>1449</v>
  </rv>
  <rv s="0">
    <v>http://ja.wikipedia.org/wiki/ラムリサーチ</v>
    <v>Wikipedia</v>
  </rv>
  <rv s="3">
    <v>6</v>
    <v>1451</v>
  </rv>
  <rv s="4">
    <v>9</v>
    <v>https://www.bing.com/th?id=AMMS_9c7eacdc72129ad512e53684f4b195ac&amp;qlt=95</v>
    <v>1452</v>
    <v>0</v>
    <v>https://www.bing.com/images/search?form=xlimg&amp;q=lam+research</v>
    <v>Image of LAM RESEARCH CORPORATION</v>
  </rv>
  <rv s="0">
    <v>https://www.bing.com/financeapi/forcetrigger?t=a1x4f2&amp;q=XNAS%3aLRCX&amp;form=skydnc</v>
    <v>Learn more on Bing</v>
  </rv>
  <rv s="7">
    <v>en-US</v>
    <v>a1x4f2</v>
    <v>268435456</v>
    <v>1</v>
    <v>Powered by Refinitiv</v>
    <v>10</v>
    <v>LAM RESEARCH CORPORATION (XNAS:LRCX)</v>
    <v>7</v>
    <v>11</v>
    <v>Finance</v>
    <v>4</v>
    <v>603.59960000000001</v>
    <v>181.38</v>
    <v>1.3282</v>
    <v>40.9</v>
    <v>9.0149999999999996E-4</v>
    <v>8.1374999999999989E-2</v>
    <v>0.49</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11300</v>
    <v>Nasdaq Stock Market</v>
    <v>XNAS</v>
    <v>XNAS</v>
    <v>4650 Cushing Pkwy, FREMONT, CA, 94538-6401 US</v>
    <v>546.79999999999995</v>
    <v>1453</v>
    <v>Semiconductors &amp; Semiconductor Equipment</v>
    <v>Stock</v>
    <v>44265.041411087499</v>
    <v>1454</v>
    <v>523.54</v>
    <v>71827150000</v>
    <v>LAM RESEARCH CORPORATION</v>
    <v>LAM RESEARCH CORPORATION</v>
    <v>525.9</v>
    <v>24.9375</v>
    <v>502.61</v>
    <v>543.51</v>
    <v>544</v>
    <v>142908300</v>
    <v>LRCX</v>
    <v>LAM RESEARCH CORPORATION (XNAS:LRCX)</v>
    <v>1726609</v>
    <v>1689780</v>
    <v>1989</v>
  </rv>
  <rv s="2">
    <v>1455</v>
  </rv>
  <rv s="0">
    <v>https://www.bing.com/financeapi/forcetrigger?t=a1rgxm&amp;q=XNAS%3aDXCM&amp;form=skydnc</v>
    <v>Learn more on Bing</v>
  </rv>
  <rv s="1">
    <v>en-US</v>
    <v>a1rgxm</v>
    <v>268435456</v>
    <v>1</v>
    <v>Powered by Refinitiv</v>
    <v>0</v>
    <v>DEXCOM, INC. (XNAS:DXCM)</v>
    <v>2</v>
    <v>3</v>
    <v>Finance</v>
    <v>4</v>
    <v>456.23</v>
    <v>182.07</v>
    <v>0.80889999999999995</v>
    <v>10.88</v>
    <v>-3.4169999999999999E-3</v>
    <v>3.0903999999999997E-2</v>
    <v>-1.24</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5500</v>
    <v>Nasdaq Stock Market</v>
    <v>XNAS</v>
    <v>XNAS</v>
    <v>6340 Sequence Dr, SAN DIEGO, CA, 92121-4356 US</v>
    <v>365.39</v>
    <v>Healthcare Equipment &amp; Supplies</v>
    <v>Stock</v>
    <v>44265.032126747654</v>
    <v>1457</v>
    <v>356.94</v>
    <v>33860200000</v>
    <v>DEXCOM, INC.</v>
    <v>DEXCOM, INC.</v>
    <v>356.94</v>
    <v>70.532300000000006</v>
    <v>352.06</v>
    <v>362.94</v>
    <v>361.7</v>
    <v>96177360</v>
    <v>DXCM</v>
    <v>DEXCOM, INC. (XNAS:DXCM)</v>
    <v>834492</v>
    <v>816813</v>
    <v>1999</v>
  </rv>
  <rv s="2">
    <v>1458</v>
  </rv>
  <rv s="0">
    <v>https://www.bing.com/financeapi/forcetrigger?t=a1vrec&amp;q=XNYS%3aIRM&amp;form=skydnc</v>
    <v>Learn more on Bing</v>
  </rv>
  <rv s="1">
    <v>en-US</v>
    <v>a1vrec</v>
    <v>268435456</v>
    <v>1</v>
    <v>Powered by Refinitiv</v>
    <v>0</v>
    <v>IRON MOUNTAIN INCORPORATED (XNYS:IRM)</v>
    <v>2</v>
    <v>3</v>
    <v>Finance</v>
    <v>4</v>
    <v>41.32</v>
    <v>21</v>
    <v>0.78380000000000005</v>
    <v>0.11</v>
    <v>1.908E-3</v>
    <v>3.0080000000000003E-3</v>
    <v>7.0000000000000007E-2</v>
    <v>USD</v>
    <v>Iron Mountain Incorporated is a holding company. The Company stores records, primarily physical records and data backup media, and provides information management services in various locations throughout North America, Europe, Latin America, Asia Pacific and Africa. The Company operates through five segments: North American Records and Information Management Business, North American Data Management Business, Western European Business, Other International Business, and Corporate and Other Business. The Company offers records and information management services, and data management services. The Company provides storage and information management services to legal, financial, healthcare, insurance, life sciences, energy, businesses services, entertainment and government organizations. The Company's other services include information destruction services, information governance and digital solutions, compliant records management and consulting services, and other ancillary services.</v>
    <v>24610</v>
    <v>New York Stock Exchange</v>
    <v>XNYS</v>
    <v>XNYS</v>
    <v>1 Federal St, BOSTON, MA, 02110-2012 US</v>
    <v>37.33</v>
    <v>Residential &amp; Commercial REIT</v>
    <v>Stock</v>
    <v>44265.041102603907</v>
    <v>1460</v>
    <v>36.53</v>
    <v>10547560000</v>
    <v>IRON MOUNTAIN INCORPORATED</v>
    <v>IRON MOUNTAIN INCORPORATED</v>
    <v>36.549999999999997</v>
    <v>30.839400000000001</v>
    <v>36.57</v>
    <v>36.68</v>
    <v>36.75</v>
    <v>288421200</v>
    <v>IRM</v>
    <v>IRON MOUNTAIN INCORPORATED (XNYS:IRM)</v>
    <v>3171089</v>
    <v>3108510</v>
    <v>2014</v>
  </rv>
  <rv s="2">
    <v>1461</v>
  </rv>
  <rv s="0">
    <v>http://en.wikipedia.org/wiki/Hewlett-Packard</v>
    <v>Wikipedia</v>
  </rv>
  <rv s="3">
    <v>6</v>
    <v>1463</v>
  </rv>
  <rv s="4">
    <v>9</v>
    <v>https://www.bing.com/th?id=AMMS_98757b1e7b158827481b7c629463c21b&amp;qlt=95</v>
    <v>1464</v>
    <v>0</v>
    <v>https://www.bing.com/images/search?form=xlimg&amp;q=hp+company</v>
    <v>Image of HP INC.</v>
  </rv>
  <rv s="0">
    <v>https://www.bing.com/financeapi/forcetrigger?t=a1uu5r&amp;q=XNYS%3aHPQ&amp;form=skydnc</v>
    <v>Learn more on Bing</v>
  </rv>
  <rv s="7">
    <v>en-US</v>
    <v>a1uu5r</v>
    <v>268435456</v>
    <v>1</v>
    <v>Powered by Refinitiv</v>
    <v>10</v>
    <v>HP INC. (XNYS:HPQ)</v>
    <v>7</v>
    <v>11</v>
    <v>Finance</v>
    <v>4</v>
    <v>30.68</v>
    <v>12.54</v>
    <v>1.0130999999999999</v>
    <v>0.1338</v>
    <v>0</v>
    <v>4.4650000000000002E-3</v>
    <v>0</v>
    <v>USD</v>
    <v>HP Inc. is a provider of products, technologies, software, solutions and services to individual consumers, small- and medium-sized businesses, and enterprises, including customers in the government, health and education sectors. The Company provides personal computing and other access devices, imaging and printing products, and related technologies, solutions and services. Its segments include Personal Systems, Printing and Corporate Investments. The Personal Systems segment provides Commercial personal computers (PCs), Consumer PCs, workstations, thin clients, Commercial tablets and mobility devices, retail point-of-sale systems, displays and other accessories, software, support and services for the commercial and consumer markets. The Printing segment provides consumer and commercial printer hardware, supplies, media, solutions and services, as well as scanning devices. The Corporate Investments segment includes the operations of HP Labs and certain business incubation projects.</v>
    <v>53000</v>
    <v>New York Stock Exchange</v>
    <v>XNYS</v>
    <v>XNYS</v>
    <v>1501 Page Mill Rd, PALO ALTO, CA, 94304-1126 US</v>
    <v>30.56</v>
    <v>1465</v>
    <v>Computers, Phones &amp; Household Electronics</v>
    <v>Stock</v>
    <v>44265.033174478907</v>
    <v>1466</v>
    <v>29.85</v>
    <v>37597410000</v>
    <v>HP INC.</v>
    <v>HP INC.</v>
    <v>30.04</v>
    <v>12.672700000000001</v>
    <v>29.966200000000001</v>
    <v>30.1</v>
    <v>30.1</v>
    <v>1246598000</v>
    <v>HPQ</v>
    <v>HP INC. (XNYS:HPQ)</v>
    <v>10336994</v>
    <v>10144276</v>
    <v>1998</v>
  </rv>
  <rv s="2">
    <v>1467</v>
  </rv>
  <rv s="0">
    <v>https://www.bing.com/financeapi/forcetrigger?t=a1pl8m&amp;q=XNYS%3aCHD&amp;form=skydnc</v>
    <v>Learn more on Bing</v>
  </rv>
  <rv s="1">
    <v>en-US</v>
    <v>a1pl8m</v>
    <v>268435456</v>
    <v>1</v>
    <v>Powered by Refinitiv</v>
    <v>0</v>
    <v>CHURCH &amp; DWIGHT CO., INC. (XNYS:CHD)</v>
    <v>2</v>
    <v>3</v>
    <v>Finance</v>
    <v>4</v>
    <v>98.96</v>
    <v>47.98</v>
    <v>0.36799999999999999</v>
    <v>-0.42</v>
    <v>0</v>
    <v>-5.1959999999999992E-3</v>
    <v>0</v>
    <v>USD</v>
    <v>Church &amp; Dwight Co., Inc. develops, manufactures and markets a range of household, personal care and specialty products. The Company's segments include Consumer Domestic, Consumer International and Specialty Products Division (SPD). The Company also sells specialty products to industrial customers and distributors. The Consumer Domestic segment includes various brands, as well as other household and personal care products, such as KABOOM cleaning products, ARRID antiperspirant, CLOSE-UP and AIM toothpastes and SIMPLY SALINE nasal saline moisturizer. The Consumer International segment markets a range of personal care products, household and over-the-counter products in international markets, including Canada, France, China, Australia, the United Kingdom, Mexico and Brazil. The Company's SPD segment is a producer of sodium bicarbonate, which it sells together with other specialty inorganic chemicals for various industrial, institutional, medical and food applications.</v>
    <v>5100</v>
    <v>New York Stock Exchange</v>
    <v>XNYS</v>
    <v>XNYS</v>
    <v>500 Charles Ewing Blvd, EWING, NJ, 08628-3448 US</v>
    <v>82.41</v>
    <v>Personal &amp; Household Products &amp; Services</v>
    <v>Stock</v>
    <v>44265.000000010936</v>
    <v>1469</v>
    <v>80.23</v>
    <v>19809300000</v>
    <v>CHURCH &amp; DWIGHT CO., INC.</v>
    <v>CHURCH &amp; DWIGHT CO., INC.</v>
    <v>81</v>
    <v>25.922899999999998</v>
    <v>80.83</v>
    <v>80.41</v>
    <v>80.41</v>
    <v>245073600</v>
    <v>CHD</v>
    <v>CHURCH &amp; DWIGHT CO., INC. (XNYS:CHD)</v>
    <v>1399762</v>
    <v>1375306</v>
    <v>1925</v>
  </rv>
  <rv s="2">
    <v>1470</v>
  </rv>
  <rv s="0">
    <v>https://www.bing.com/financeapi/forcetrigger?t=a1uozr&amp;q=XNYS%3aHII&amp;form=skydnc</v>
    <v>Learn more on Bing</v>
  </rv>
  <rv s="1">
    <v>en-US</v>
    <v>a1uozr</v>
    <v>268435456</v>
    <v>1</v>
    <v>Powered by Refinitiv</v>
    <v>0</v>
    <v>HUNTINGTON INGALLS INDUSTRIES, INC. (XNYS:HII)</v>
    <v>2</v>
    <v>3</v>
    <v>Finance</v>
    <v>4</v>
    <v>209.95500000000001</v>
    <v>136.44</v>
    <v>0.96489999999999998</v>
    <v>-6.01</v>
    <v>-1.167E-2</v>
    <v>-3.1449999999999999E-2</v>
    <v>-2.16</v>
    <v>USD</v>
    <v>Huntington Ingalls Industries, Inc. is a military shipbuilding company and a provider of professional services to partners in government and industry. The Company's business consists of the design, construction, repair and maintenance of nuclear-powered ships and non-nuclear ships for the United States Navy and coastal defense surface ships for the United States Coast Guard, as well as the refueling and overhaul and inactivation of nuclear-powered ships for the United States Navy. It operates through three segments: Ingalls Shipbuilding (Ingalls), Newport News Shipbuilding (Newport News) and Technical Solutions. Its Ingalls segment includes its non-nuclear ship design, construction, repair and maintenance businesses. Its Newport News includes all of its nuclear ship design, construction, overhaul, refueling, and repair and maintenance businesses. Its Technical Solutions segment provides a range of professional services to the governmental and energy markets.</v>
    <v>42000</v>
    <v>New York Stock Exchange</v>
    <v>XNYS</v>
    <v>XNYS</v>
    <v>4101 Washington Ave, 909-7, 7J2, NEWPORT NEWS, VA, 23607-2734 US</v>
    <v>190.27</v>
    <v>Aerospace &amp; Defense</v>
    <v>Stock</v>
    <v>44265.000000034372</v>
    <v>1472</v>
    <v>184.07</v>
    <v>7704533000</v>
    <v>HUNTINGTON INGALLS INDUSTRIES, INC.</v>
    <v>HUNTINGTON INGALLS INDUSTRIES, INC.</v>
    <v>189.74</v>
    <v>11.165100000000001</v>
    <v>191.1</v>
    <v>185.09</v>
    <v>182.93</v>
    <v>40316760</v>
    <v>HII</v>
    <v>HUNTINGTON INGALLS INDUSTRIES, INC. (XNYS:HII)</v>
    <v>442507</v>
    <v>436450</v>
    <v>2010</v>
  </rv>
  <rv s="2">
    <v>1473</v>
  </rv>
  <rv s="0">
    <v>http://en.wikipedia.org/wiki/Fortinet</v>
    <v>Wikipedia</v>
  </rv>
  <rv s="3">
    <v>6</v>
    <v>1475</v>
  </rv>
  <rv s="4">
    <v>9</v>
    <v>https://www.bing.com/th?id=AMMS_da0d7c5521f6bfab66b8594ad1c5ef07&amp;qlt=95</v>
    <v>1476</v>
    <v>0</v>
    <v>https://www.bing.com/images/search?form=xlimg&amp;q=fortinet</v>
    <v>Image of FORTINET, INC.</v>
  </rv>
  <rv s="0">
    <v>https://www.bing.com/financeapi/forcetrigger?t=a1tg3m&amp;q=XNAS%3aFTNT&amp;form=skydnc</v>
    <v>Learn more on Bing</v>
  </rv>
  <rv s="7">
    <v>en-US</v>
    <v>a1tg3m</v>
    <v>268435456</v>
    <v>1</v>
    <v>Powered by Refinitiv</v>
    <v>10</v>
    <v>FORTINET, INC. (XNAS:FTNT)</v>
    <v>7</v>
    <v>11</v>
    <v>Finance</v>
    <v>4</v>
    <v>176.22</v>
    <v>70.2</v>
    <v>1.0913999999999999</v>
    <v>9.56</v>
    <v>2.276E-4</v>
    <v>5.7518E-2</v>
    <v>0.04</v>
    <v>USD</v>
    <v>Fortinet, Inc. is a network security company. The Company provides cyber security solutions to a range of enterprises, service providers and government organizations across the world. Its network security solution consists of FortiGate physical, virtual machine and cloud platforms, which provide integrated security and networking functions to protect data, applications and users from network-and content-level security threats. The Company's product offerings consist of its FortiGate product family, along with its FortiManager central management and FortiAnalyzer central logging and reporting product families. Its cybersecurity platform includes a range of products, which include its FortiMail e-mail security, FortiSandbox advanced threat protection (ATP), FortiWeb Web application firewall, FortiDDos and FortiDB database security appliances, as well as its FortiClient endpoint security software, FortiAP secure wireless access points and FortiSwitch secure switch connectivity products.</v>
    <v>8238</v>
    <v>Nasdaq Stock Market</v>
    <v>XNAS</v>
    <v>XNAS</v>
    <v>899 Kifer Rd, SUNNYVALE, CA, 94086-5205 US</v>
    <v>176.22</v>
    <v>1477</v>
    <v>Software &amp; IT Services</v>
    <v>Stock</v>
    <v>44265.037586758597</v>
    <v>1478</v>
    <v>170.23</v>
    <v>27123960000</v>
    <v>FORTINET, INC.</v>
    <v>FORTINET, INC.</v>
    <v>170.71</v>
    <v>57.199399999999997</v>
    <v>166.21</v>
    <v>175.77</v>
    <v>175.81</v>
    <v>163190900</v>
    <v>FTNT</v>
    <v>FORTINET, INC. (XNAS:FTNT)</v>
    <v>1449483</v>
    <v>1431678</v>
    <v>2000</v>
  </rv>
  <rv s="2">
    <v>1479</v>
  </rv>
  <rv s="0">
    <v>http://en.wikipedia.org/wiki/Kraft_Heinz</v>
    <v>Wikipedia</v>
  </rv>
  <rv s="3">
    <v>6</v>
    <v>1481</v>
  </rv>
  <rv s="4">
    <v>9</v>
    <v>https://www.bing.com/th?id=AMMS_5098531199359ee57c091e19b1d459bf&amp;qlt=95</v>
    <v>1482</v>
    <v>0</v>
    <v>https://www.bing.com/images/search?form=xlimg&amp;q=kraft+heinz</v>
    <v>Image of THE KRAFT HEINZ COMPANY</v>
  </rv>
  <rv s="0">
    <v>https://www.bing.com/financeapi/forcetrigger?t=a1wi77&amp;q=XNAS%3aKHC&amp;form=skydnc</v>
    <v>Learn more on Bing</v>
  </rv>
  <rv s="7">
    <v>en-US</v>
    <v>a1wi77</v>
    <v>268435456</v>
    <v>1</v>
    <v>Powered by Refinitiv</v>
    <v>10</v>
    <v>THE KRAFT HEINZ COMPANY (XNAS:KHC)</v>
    <v>7</v>
    <v>11</v>
    <v>Finance</v>
    <v>4</v>
    <v>39.56</v>
    <v>19.989999999999998</v>
    <v>1.1096999999999999</v>
    <v>0.46</v>
    <v>-2.0439999999999998E-3</v>
    <v>1.1896E-2</v>
    <v>-0.08</v>
    <v>USD</v>
    <v>Kraft Heinz Company (Kraft Heinz) is a global food and beverage company. The Company’s segments include United States, International and Canada. It manufactures and markets food and beverage products, including condiments and sauces, cheese and dairy, meals, meats, refreshment beverages, coffee, and other grocery products throughout the world. It offers its products under various brands, such as Kraft, Oscar Mayer, Heinz, Philadelphia, Lunchables, Velveeta, Planters, Maxwell House, Kool-Aid, Ore-Ida, Jell-O, Master, Quero, Golden Circle and Wattie's. Its products are sold through its own sales organizations and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certain government agencies.</v>
    <v>38000</v>
    <v>Nasdaq Stock Market</v>
    <v>XNAS</v>
    <v>XNAS</v>
    <v>1 Ppg Pl, PITTSBURGH, PA, 15222-5415 US</v>
    <v>39.56</v>
    <v>1483</v>
    <v>Food &amp; Tobacco</v>
    <v>Stock</v>
    <v>44265.038559501561</v>
    <v>1484</v>
    <v>38.4</v>
    <v>47300210000</v>
    <v>THE KRAFT HEINZ COMPANY</v>
    <v>THE KRAFT HEINZ COMPANY</v>
    <v>38.85</v>
    <v>186.03870000000001</v>
    <v>38.67</v>
    <v>39.130000000000003</v>
    <v>39.049999999999997</v>
    <v>1223176000</v>
    <v>KHC</v>
    <v>THE KRAFT HEINZ COMPANY (XNAS:KHC)</v>
    <v>8743653</v>
    <v>8662641</v>
    <v>2013</v>
  </rv>
  <rv s="2">
    <v>1485</v>
  </rv>
  <rv s="0">
    <v>http://en.wikipedia.org/wiki/McCormick_&amp;_Company</v>
    <v>Wikipedia</v>
  </rv>
  <rv s="3">
    <v>6</v>
    <v>1487</v>
  </rv>
  <rv s="4">
    <v>9</v>
    <v>https://www.bing.com/th?id=AMMS_8d96836a886471f7120ce0135f3ca8bd&amp;qlt=95</v>
    <v>1488</v>
    <v>0</v>
    <v>https://www.bing.com/images/search?form=xlimg&amp;q=mccormick+%26+company</v>
    <v>Image of MCCORMICK &amp; COMPANY, INCORPORATED</v>
  </rv>
  <rv s="0">
    <v>https://www.bing.com/financeapi/forcetrigger?t=a1xoc7&amp;q=XNYS%3aMKC&amp;form=skydnc</v>
    <v>Learn more on Bing</v>
  </rv>
  <rv s="7">
    <v>en-US</v>
    <v>a1xoc7</v>
    <v>268435456</v>
    <v>1</v>
    <v>Powered by Refinitiv</v>
    <v>10</v>
    <v>MCCORMICK &amp; COMPANY, INCORPORATED (XNYS:MKC)</v>
    <v>7</v>
    <v>11</v>
    <v>Finance</v>
    <v>4</v>
    <v>105.535</v>
    <v>56.112499999999997</v>
    <v>0.45889999999999997</v>
    <v>0.87</v>
    <v>0</v>
    <v>1.0339000000000001E-2</v>
    <v>0</v>
    <v>USD</v>
    <v>McCormick &amp; Company, Inc is engaged in manufactures, markets and distributes spices, seasoning mixes, condiments and other flavorful products to the food industry-retailers, food manufacturers and foodservice businesses. The Company also partners with various companies that are involved in the manufacture and sale of flavorful products. The Company operates in two business segments: Consumer and Flavor Solutions. The Company’s sales, distribution and production facilities are located in North America, Europe and China. Additional facilities are based in Australia, India, Central America, Thailand and South Africa.</v>
    <v>13000</v>
    <v>New York Stock Exchange</v>
    <v>XNYS</v>
    <v>XNYS</v>
    <v>24 Schilling Road, HUNT VALLEY, MD, 21031 US</v>
    <v>86.32</v>
    <v>1489</v>
    <v>Food &amp; Tobacco</v>
    <v>Stock</v>
    <v>44265.000000022657</v>
    <v>1490</v>
    <v>84.32</v>
    <v>22463790000</v>
    <v>MCCORMICK &amp; COMPANY, INCORPORATED</v>
    <v>MCCORMICK &amp; COMPANY, INCORPORATED</v>
    <v>84.5</v>
    <v>9.2263999999999999</v>
    <v>84.15</v>
    <v>85.02</v>
    <v>85.02</v>
    <v>266943000</v>
    <v>MKC</v>
    <v>MCCORMICK &amp; COMPANY, INCORPORATED (XNYS:MKC)</v>
    <v>1351618</v>
    <v>1342539</v>
    <v>1915</v>
  </rv>
  <rv s="2">
    <v>1491</v>
  </rv>
  <rv s="0">
    <v>http://fr.wikipedia.org/wiki/Halliburton</v>
    <v>Wikipedia</v>
  </rv>
  <rv s="3">
    <v>659</v>
    <v>1493</v>
  </rv>
  <rv s="4">
    <v>9</v>
    <v>https://www.bing.com/th?id=AMMS_3418f7348aca4eddea965d8fd3e4ea66&amp;qlt=95</v>
    <v>1494</v>
    <v>0</v>
    <v>https://www.bing.com/images/search?form=xlimg&amp;q=halliburton</v>
    <v>Image of HALLIBURTON COMPANY</v>
  </rv>
  <rv s="0">
    <v>https://www.bing.com/financeapi/forcetrigger?t=a1ufm7&amp;q=XNYS%3aHAL&amp;form=skydnc</v>
    <v>Learn more on Bing</v>
  </rv>
  <rv s="7">
    <v>en-US</v>
    <v>a1ufm7</v>
    <v>268435456</v>
    <v>1</v>
    <v>Powered by Refinitiv</v>
    <v>10</v>
    <v>HALLIBURTON COMPANY (XNYS:HAL)</v>
    <v>7</v>
    <v>11</v>
    <v>Finance</v>
    <v>4</v>
    <v>24.74</v>
    <v>4.25</v>
    <v>2.9443999999999999</v>
    <v>-0.89</v>
    <v>-2.1299999999999999E-3</v>
    <v>-3.6535000000000005E-2</v>
    <v>-0.05</v>
    <v>USD</v>
    <v>Halliburton Company provides services and products to the upstream oil and natural gas industry throughout the lifecycle of the reservoir, from locating hydrocarbons and managing geological data, to drilling and formation evaluation, well construction and completion, and optimizing production throughout the life of the field. It operates through two segments: the Completion and Production segment, and the Drilling and Evaluation segment. The Completion and Production segment delivers cementing, stimulation, intervention, pressure control, specialty chemicals, artificial lift and completion services. The Drilling and Evaluation segment provides field and reservoir modeling, drilling, evaluation and wellbore placement solutions that enable customers to model, measure, drill and optimize their well construction activities. It serves national and independent oil and natural gas companies. As of December 31, 2016, it had conducted business in approximately 70 countries around the world.</v>
    <v>40000</v>
    <v>New York Stock Exchange</v>
    <v>XNYS</v>
    <v>XNYS</v>
    <v>3000 N Sam Houston Pkwy E, HOUSTON, TX, 77032-3219 US</v>
    <v>24.33</v>
    <v>1495</v>
    <v>Oil &amp; Gas Related Equipment and Services</v>
    <v>Stock</v>
    <v>44265.03020527734</v>
    <v>1496</v>
    <v>23.45</v>
    <v>21647090000</v>
    <v>HALLIBURTON COMPANY</v>
    <v>HALLIBURTON COMPANY</v>
    <v>24.07</v>
    <v>0</v>
    <v>24.36</v>
    <v>23.47</v>
    <v>23.42</v>
    <v>888632800</v>
    <v>HAL</v>
    <v>HALLIBURTON COMPANY (XNYS:HAL)</v>
    <v>11555613</v>
    <v>11486037</v>
    <v>1996</v>
  </rv>
  <rv s="2">
    <v>1497</v>
  </rv>
  <rv s="0">
    <v>https://www.bing.com/financeapi/forcetrigger?t=a1pnu2&amp;q=XNAS%3aCHRW&amp;form=skydnc</v>
    <v>Learn more on Bing</v>
  </rv>
  <rv s="1">
    <v>en-US</v>
    <v>a1pnu2</v>
    <v>268435456</v>
    <v>1</v>
    <v>Powered by Refinitiv</v>
    <v>0</v>
    <v>C.H. ROBINSON WORLDWIDE, INC. (XNAS:CHRW)</v>
    <v>2</v>
    <v>3</v>
    <v>Finance</v>
    <v>4</v>
    <v>106.75</v>
    <v>56.939300000000003</v>
    <v>0.7147</v>
    <v>1.8</v>
    <v>0</v>
    <v>1.9605999999999998E-2</v>
    <v>0</v>
    <v>USD</v>
    <v>C.H. Robinson Worldwide, Inc. is a provider of transportation services and logistics solutions through a network of offices operating in North America, Europe, Asia, Australia, New Zealand and South America. The Company's segments include North American Surface Transportation (NAST), Global Forwarding, Robinson Fresh, and All Other and Corporate. The NAST segment provides freight transportation services across North America through a network of offices in the United States, Canada and Mexico. The primary services provided by Global Forwarding segment include ocean freight services, air freight services, and customs brokerage. The Robinson Fresh segment provides sourcing under the trade name Robinson Fresh. The All Other and Corporate segment primarily consists of Managed Services and Other Surface Transportation outside of North America. It develops global transportation and distribution networks to provide transportation and supply chain services throughout the world.</v>
    <v>14888</v>
    <v>Nasdaq Stock Market</v>
    <v>XNAS</v>
    <v>XNAS</v>
    <v>14701 Charlson Rd, EDEN PRAIRIE, MN, 55347-5076 US</v>
    <v>95.16</v>
    <v>Freight &amp; Logistics Services</v>
    <v>Stock</v>
    <v>44264.974368992967</v>
    <v>1499</v>
    <v>92.094999999999999</v>
    <v>12285600000</v>
    <v>C.H. ROBINSON WORLDWIDE, INC.</v>
    <v>C.H. ROBINSON WORLDWIDE, INC.</v>
    <v>92.77</v>
    <v>24.7043</v>
    <v>91.81</v>
    <v>93.61</v>
    <v>93.61</v>
    <v>133815400</v>
    <v>CHRW</v>
    <v>C.H. ROBINSON WORLDWIDE, INC. (XNAS:CHRW)</v>
    <v>988840</v>
    <v>984220</v>
    <v>1997</v>
  </rv>
  <rv s="2">
    <v>1500</v>
  </rv>
  <rv s="0">
    <v>https://www.bing.com/financeapi/forcetrigger?t=a1r177&amp;q=XNYS%3aDGX&amp;form=skydnc</v>
    <v>Learn more on Bing</v>
  </rv>
  <rv s="1">
    <v>en-US</v>
    <v>a1r177</v>
    <v>268435456</v>
    <v>1</v>
    <v>Powered by Refinitiv</v>
    <v>0</v>
    <v>QUEST DIAGNOSTICS INCORPORATED (XNYS:DGX)</v>
    <v>2</v>
    <v>3</v>
    <v>Finance</v>
    <v>4</v>
    <v>134.71</v>
    <v>73.02</v>
    <v>1.0106999999999999</v>
    <v>-1.21</v>
    <v>-5.004999999999999E-3</v>
    <v>-9.9930000000000001E-3</v>
    <v>-0.6</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40000</v>
    <v>New York Stock Exchange</v>
    <v>XNYS</v>
    <v>XNYS</v>
    <v>500 Plaza Dr, SECAUCUS, NJ, 07094-3619 US</v>
    <v>123.37</v>
    <v>Healthcare Providers &amp; Services</v>
    <v>Stock</v>
    <v>44265.030225231247</v>
    <v>1502</v>
    <v>119.69</v>
    <v>16160040000</v>
    <v>QUEST DIAGNOSTICS INCORPORATED</v>
    <v>QUEST DIAGNOSTICS INCORPORATED</v>
    <v>121.79</v>
    <v>11.584300000000001</v>
    <v>121.09</v>
    <v>119.88</v>
    <v>119.28</v>
    <v>133454800</v>
    <v>DGX</v>
    <v>QUEST DIAGNOSTICS INCORPORATED (XNYS:DGX)</v>
    <v>1465367</v>
    <v>1461906</v>
    <v>1996</v>
  </rv>
  <rv s="2">
    <v>1503</v>
  </rv>
  <rv s="0">
    <v>https://www.bing.com/financeapi/forcetrigger?t=a1zo52&amp;q=XNYS%3aPEG&amp;form=skydnc</v>
    <v>Learn more on Bing</v>
  </rv>
  <rv s="1">
    <v>en-US</v>
    <v>a1zo52</v>
    <v>268435456</v>
    <v>1</v>
    <v>Powered by Refinitiv</v>
    <v>0</v>
    <v>PUBLIC SERVICE ENTERPRISE GROUP INCORPORATED (XNYS:PEG)</v>
    <v>2</v>
    <v>3</v>
    <v>Finance</v>
    <v>4</v>
    <v>62.15</v>
    <v>34.75</v>
    <v>0.51970000000000005</v>
    <v>0.43</v>
    <v>-4.8669999999999998E-3</v>
    <v>7.5309999999999995E-3</v>
    <v>-0.28000000000000003</v>
    <v>USD</v>
    <v>Public Service Enterprise Group Incorporated (PSEG) is a holding company. The Company is an energy company with operations located primarily in the Northeastern and Mid-Atlantic United States. The Company's segments include Public Service Electric and Gas Company (PSE&amp;G), PSEG Power LLC (Power) and Other. PSEG is engaged in the transmission of electricity and distribution of electricity and natural gas in certain areas of New Jersey. PSE&amp;G is also the provider of last resort for gas and electric commodity service for end users in its service territory. Power is a multi-regional energy supply company that integrates the operations of its merchant nuclear and fossil generating assets with its power marketing businesses through energy sales in energy markets and fuel supply functions primarily in the Northeast and Mid-Atlantic United States through its principal subsidiaries. In addition, Power owns and operates solar generation in various states.</v>
    <v>12788</v>
    <v>New York Stock Exchange</v>
    <v>XNYS</v>
    <v>XNYS</v>
    <v>Corporate Accounting Services, 80 Park Plaza, 9Th Floor, NEWARK, NJ, 07102-4194 US</v>
    <v>58.04</v>
    <v>Electrical Utilities &amp; IPPs</v>
    <v>Stock</v>
    <v>44265.01250061328</v>
    <v>1505</v>
    <v>57.11</v>
    <v>28840810000</v>
    <v>PUBLIC SERVICE ENTERPRISE GROUP INCORPORATED</v>
    <v>PUBLIC SERVICE ENTERPRISE GROUP INCORPORATED</v>
    <v>57.16</v>
    <v>15.1967</v>
    <v>57.1</v>
    <v>57.53</v>
    <v>57.25</v>
    <v>505093100</v>
    <v>PEG</v>
    <v>PUBLIC SERVICE ENTERPRISE GROUP INCORPORATED (XNYS:PEG)</v>
    <v>2071345</v>
    <v>2068090</v>
    <v>1985</v>
  </rv>
  <rv s="2">
    <v>1506</v>
  </rv>
  <rv s="0">
    <v>http://en.wikipedia.org/wiki/Rollins,_Inc.</v>
    <v>Wikipedia</v>
  </rv>
  <rv s="3">
    <v>6</v>
    <v>1508</v>
  </rv>
  <rv s="4">
    <v>9</v>
    <v>https://www.bing.com/th?id=AMMS_2af7af647b88160d97cc9796a082643e&amp;qlt=95</v>
    <v>1509</v>
    <v>0</v>
    <v>https://www.bing.com/images/search?form=xlimg&amp;q=rollins%2c+inc.</v>
    <v>Image of ROLLINS, INC.</v>
  </rv>
  <rv s="0">
    <v>https://www.bing.com/financeapi/forcetrigger?t=a226rw&amp;q=XNYS%3aROL&amp;form=skydnc</v>
    <v>Learn more on Bing</v>
  </rv>
  <rv s="7">
    <v>en-US</v>
    <v>a226rw</v>
    <v>268435456</v>
    <v>1</v>
    <v>Powered by Refinitiv</v>
    <v>10</v>
    <v>ROLLINS, INC. (XNYS:ROL)</v>
    <v>7</v>
    <v>11</v>
    <v>Finance</v>
    <v>4</v>
    <v>43</v>
    <v>20.437899999999999</v>
    <v>0.4965</v>
    <v>0.43</v>
    <v>0</v>
    <v>1.3234999999999999E-2</v>
    <v>0</v>
    <v>USD</v>
    <v>Rollins, Inc. is a service company, which operates in pest and termite control business segment. The Company, through its subsidiaries, provides its services to both residential and commercial customers in North America, Australia, and Europe with international franchises in Central America, the Caribbean, the Middle East, Asia, the Mediterranean, Europe, Africa, Canada, Australia, and Mexico. The Company's subsidiaries include Orkin LLC. (Orkin), Western Pest Services (Western), The Industrial Fumigant Company, LLC (IFC), HomeTeam Pest Defense (HomeTeam), Rollins Australia and Rollins Wildlife Services. Orkin either serves customers, directly or through franchises operations, in the United States, Canada, Central America, the Caribbean, the Middle East, Asia, the Mediterranean, Europe, Africa and Mexico, providing pest control services and protection against termite damage, rodents and insects to homes and businesses, including hotels and food service establishments.</v>
    <v>14200</v>
    <v>New York Stock Exchange</v>
    <v>XNYS</v>
    <v>XNYS</v>
    <v>2170 PIEDMONT RD NE, ATLANTA, GA, 30324-4135 US</v>
    <v>33.590000000000003</v>
    <v>1510</v>
    <v>Professional &amp; Commercial Services</v>
    <v>Stock</v>
    <v>44265.000000010936</v>
    <v>1511</v>
    <v>32.755000000000003</v>
    <v>15989690000</v>
    <v>ROLLINS, INC.</v>
    <v>ROLLINS, INC.</v>
    <v>32.96</v>
    <v>61.238700000000001</v>
    <v>32.49</v>
    <v>32.92</v>
    <v>32.92</v>
    <v>492141900</v>
    <v>ROL</v>
    <v>ROLLINS, INC. (XNYS:ROL)</v>
    <v>1395581</v>
    <v>1393518</v>
    <v>1948</v>
  </rv>
  <rv s="2">
    <v>1512</v>
  </rv>
  <rv s="0">
    <v>http://en.wikipedia.org/wiki/Union_Pacific_Railroad</v>
    <v>Wikipedia</v>
  </rv>
  <rv s="3">
    <v>6</v>
    <v>1514</v>
  </rv>
  <rv s="4">
    <v>9</v>
    <v>https://www.bing.com/th?id=AMMS_dfc11792cbfca3c0c91a20e3ee8d89e0&amp;qlt=95</v>
    <v>1515</v>
    <v>0</v>
    <v>https://www.bing.com/images/search?form=xlimg&amp;q=union+pacific+railroad</v>
    <v>Image of UNION PACIFIC CORPORATION</v>
  </rv>
  <rv s="0">
    <v>https://www.bing.com/financeapi/forcetrigger?t=a24xww&amp;q=XNYS%3aUNP&amp;form=skydnc</v>
    <v>Learn more on Bing</v>
  </rv>
  <rv s="7">
    <v>en-US</v>
    <v>a24xww</v>
    <v>268435456</v>
    <v>1</v>
    <v>Powered by Refinitiv</v>
    <v>10</v>
    <v>UNION PACIFIC CORPORATION (XNYS:UNP)</v>
    <v>7</v>
    <v>11</v>
    <v>Finance</v>
    <v>4</v>
    <v>221.28</v>
    <v>105.08</v>
    <v>1.1423000000000001</v>
    <v>0.81</v>
    <v>6.0940000000000005E-3</v>
    <v>3.8409999999999998E-3</v>
    <v>1.29</v>
    <v>USD</v>
    <v>Union Pacific Corporation is a railroad operating company in the United States. The Company operates through its principal operating company, Union Pacific Railroad Company (UPRR). Its business mix includes Agricultural Products, Automotive, Chemicals, Coal, Industrial Products and Intermodal. Its freight traffic consists of bulk, manifest, and premium business. Bulk traffic primarily consists of coal, grain, soda ash, ethanol, rock and crude oil shipped in unit trains-trains transporting a single commodity from one origin to one destination. Manifest traffic includes individual carload or less than train-load business involving commodities, such as lumber, paper, food and chemicals. The transportation of finished vehicles, auto parts, intermodal containers and truck trailers are included as part of its premium business. As of December 31, 2016, its network included 32,070 route miles, linking Pacific Coast and Gulf Coast ports with the Midwest and Eastern United States gateways.</v>
    <v>30960</v>
    <v>New York Stock Exchange</v>
    <v>XNYS</v>
    <v>XNYS</v>
    <v>1400 Douglas St Stop 310, OMAHA, NE, 68179-1001 US</v>
    <v>214.96530000000001</v>
    <v>1516</v>
    <v>Freight &amp; Logistics Services</v>
    <v>Stock</v>
    <v>44265.041413414059</v>
    <v>1517</v>
    <v>211.23</v>
    <v>141260300000</v>
    <v>UNION PACIFIC CORPORATION</v>
    <v>UNION PACIFIC CORPORATION</v>
    <v>212.05</v>
    <v>26.779</v>
    <v>210.89</v>
    <v>211.7</v>
    <v>212.99</v>
    <v>669829300</v>
    <v>UNP</v>
    <v>UNION PACIFIC CORPORATION (XNYS:UNP)</v>
    <v>2814546</v>
    <v>2814959</v>
    <v>1969</v>
  </rv>
  <rv s="2">
    <v>1518</v>
  </rv>
  <rv s="0">
    <v>http://en.wikipedia.org/wiki/Crown_Castle</v>
    <v>Wikipedia</v>
  </rv>
  <rv s="3">
    <v>6</v>
    <v>1520</v>
  </rv>
  <rv s="4">
    <v>9</v>
    <v>https://www.bing.com/th?id=AMMS_c3004515079ab099df8e6d786a3d5747&amp;qlt=95</v>
    <v>1521</v>
    <v>0</v>
    <v>https://www.bing.com/images/search?form=xlimg&amp;q=crown+castle+international+corp</v>
    <v>Image of CROWN CASTLE INTERNATIONAL CORP.</v>
  </rv>
  <rv s="0">
    <v>https://www.bing.com/financeapi/forcetrigger?t=a1pcf2&amp;q=XNYS%3aCCI&amp;form=skydnc</v>
    <v>Learn more on Bing</v>
  </rv>
  <rv s="7">
    <v>en-US</v>
    <v>a1pcf2</v>
    <v>268435456</v>
    <v>1</v>
    <v>Powered by Refinitiv</v>
    <v>10</v>
    <v>CROWN CASTLE INTERNATIONAL CORP. (XNYS:CCI)</v>
    <v>7</v>
    <v>11</v>
    <v>Finance</v>
    <v>4</v>
    <v>180</v>
    <v>114.18</v>
    <v>0.32629999999999998</v>
    <v>4.2699999999999996</v>
    <v>3.9720000000000001E-4</v>
    <v>2.9093000000000001E-2</v>
    <v>0.06</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4900</v>
    <v>New York Stock Exchange</v>
    <v>XNYS</v>
    <v>XNYS</v>
    <v>1220 Augusta Dr Ste 600, HOUSTON, TX, 77057-6801 US</v>
    <v>151.76</v>
    <v>1522</v>
    <v>Residential &amp; Commercial REIT</v>
    <v>Stock</v>
    <v>44265.033980613283</v>
    <v>1523</v>
    <v>148.19999999999999</v>
    <v>63303640000</v>
    <v>CROWN CASTLE INTERNATIONAL CORP.</v>
    <v>CROWN CASTLE INTERNATIONAL CORP.</v>
    <v>148.38999999999999</v>
    <v>62.709899999999998</v>
    <v>146.77000000000001</v>
    <v>151.04</v>
    <v>151.1</v>
    <v>431311900</v>
    <v>CCI</v>
    <v>CROWN CASTLE INTERNATIONAL CORP. (XNYS:CCI)</v>
    <v>2533621</v>
    <v>2541994</v>
    <v>2014</v>
  </rv>
  <rv s="2">
    <v>1524</v>
  </rv>
  <rv s="0">
    <v>https://www.bing.com/financeapi/forcetrigger?t=a26fww&amp;q=XNAS%3aZBRA&amp;form=skydnc</v>
    <v>Learn more on Bing</v>
  </rv>
  <rv s="1">
    <v>en-US</v>
    <v>a26fww</v>
    <v>268435456</v>
    <v>1</v>
    <v>Powered by Refinitiv</v>
    <v>0</v>
    <v>ZEBRA TECHNOLOGIES CORPORATION (XNAS:ZBRA)</v>
    <v>2</v>
    <v>3</v>
    <v>Finance</v>
    <v>4</v>
    <v>516.78499999999997</v>
    <v>150.06</v>
    <v>1.6692</v>
    <v>7.71</v>
    <v>3.5230000000000001E-3</v>
    <v>1.6737999999999999E-2</v>
    <v>1.65</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8800</v>
    <v>Nasdaq Stock Market</v>
    <v>XNAS</v>
    <v>XNAS</v>
    <v>3 Overlook Pt, LINCOLNSHIRE, IL, 60069-4302 US</v>
    <v>477.56</v>
    <v>Electronic Equipment &amp; Parts</v>
    <v>Stock</v>
    <v>44265.026530937503</v>
    <v>1526</v>
    <v>465.78</v>
    <v>24629230000</v>
    <v>ZEBRA TECHNOLOGIES CORPORATION</v>
    <v>ZEBRA TECHNOLOGIES CORPORATION</v>
    <v>468.62</v>
    <v>49.217599999999997</v>
    <v>460.64</v>
    <v>468.35</v>
    <v>470</v>
    <v>53467410</v>
    <v>ZBRA</v>
    <v>ZEBRA TECHNOLOGIES CORPORATION (XNAS:ZBRA)</v>
    <v>454368</v>
    <v>457140</v>
    <v>1991</v>
  </rv>
  <rv s="2">
    <v>1527</v>
  </rv>
  <rv s="0">
    <v>http://en.wikipedia.org/wiki/Waste_Management_(corporation)</v>
    <v>Wikipedia</v>
  </rv>
  <rv s="3">
    <v>6</v>
    <v>1529</v>
  </rv>
  <rv s="4">
    <v>9</v>
    <v>https://www.bing.com/th?id=AMMS_5e7d3642a4c7b151c5a535b3122e2f24&amp;qlt=95</v>
    <v>1530</v>
    <v>0</v>
    <v>https://www.bing.com/images/search?form=xlimg&amp;q=waste+management+inc</v>
    <v>Image of WASTE MANAGEMENT, INC.</v>
  </rv>
  <rv s="0">
    <v>https://www.bing.com/financeapi/forcetrigger?t=a25xjc&amp;q=XNYS%3aWM&amp;form=skydnc</v>
    <v>Learn more on Bing</v>
  </rv>
  <rv s="7">
    <v>en-US</v>
    <v>a25xjc</v>
    <v>268435456</v>
    <v>1</v>
    <v>Powered by Refinitiv</v>
    <v>10</v>
    <v>WASTE MANAGEMENT, INC. (XNYS:WM)</v>
    <v>7</v>
    <v>11</v>
    <v>Finance</v>
    <v>4</v>
    <v>125.56</v>
    <v>85.34</v>
    <v>0.75280000000000002</v>
    <v>-2.13</v>
    <v>2.0899999999999998E-3</v>
    <v>-1.7498E-2</v>
    <v>0.25</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recycling, materials processing and recycling commodities services.</v>
    <v>48250</v>
    <v>New York Stock Exchange</v>
    <v>XNYS</v>
    <v>XNYS</v>
    <v>1001 Fannin St, HOUSTON, TX, 77002-6706 US</v>
    <v>122.25</v>
    <v>1531</v>
    <v>Professional &amp; Commercial Services</v>
    <v>Stock</v>
    <v>44265.015653032031</v>
    <v>1532</v>
    <v>119.6</v>
    <v>51510410000</v>
    <v>WASTE MANAGEMENT, INC.</v>
    <v>WASTE MANAGEMENT, INC.</v>
    <v>121.18</v>
    <v>34.685899999999997</v>
    <v>121.73</v>
    <v>119.6</v>
    <v>119.85</v>
    <v>423153000</v>
    <v>WM</v>
    <v>WASTE MANAGEMENT, INC. (XNYS:WM)</v>
    <v>2268688</v>
    <v>2283229</v>
    <v>1995</v>
  </rv>
  <rv s="2">
    <v>1533</v>
  </rv>
  <rv s="0">
    <v>http://en.wikipedia.org/wiki/Netflix</v>
    <v>Wikipedia</v>
  </rv>
  <rv s="3">
    <v>6</v>
    <v>1535</v>
  </rv>
  <rv s="4">
    <v>9</v>
    <v>https://www.bing.com/th?id=AMMS_61c0f4eda3ea9d8b58d8696b473015ad&amp;qlt=95</v>
    <v>1536</v>
    <v>0</v>
    <v>https://www.bing.com/images/search?form=xlimg&amp;q=netflix</v>
    <v>Image of NETFLIX, INC.</v>
  </rv>
  <rv s="0">
    <v>https://www.bing.com/financeapi/forcetrigger?t=a1ygoc&amp;q=XNAS%3aNFLX&amp;form=skydnc</v>
    <v>Learn more on Bing</v>
  </rv>
  <rv s="7">
    <v>en-US</v>
    <v>a1ygoc</v>
    <v>268435456</v>
    <v>1</v>
    <v>Powered by Refinitiv</v>
    <v>10</v>
    <v>NETFLIX, INC. (XNAS:NFLX)</v>
    <v>7</v>
    <v>11</v>
    <v>Finance</v>
    <v>4</v>
    <v>593.28769999999997</v>
    <v>290.25</v>
    <v>0.82920000000000005</v>
    <v>13.11</v>
    <v>0</v>
    <v>2.6575000000000001E-2</v>
    <v>0</v>
    <v>USD</v>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v>9400</v>
    <v>Nasdaq Stock Market</v>
    <v>XNAS</v>
    <v>XNAS</v>
    <v>100 Winchester Cir, LOS GATOS, CA, 95032-1815 US</v>
    <v>513.11</v>
    <v>1537</v>
    <v>Software &amp; IT Services</v>
    <v>Stock</v>
    <v>44265.041628228908</v>
    <v>1538</v>
    <v>503.82209999999998</v>
    <v>218493500000</v>
    <v>NETFLIX, INC.</v>
    <v>NETFLIX, INC.</v>
    <v>507.31</v>
    <v>83.775700000000001</v>
    <v>493.33</v>
    <v>506.44</v>
    <v>506.44</v>
    <v>442895300</v>
    <v>NFLX</v>
    <v>NETFLIX, INC. (XNAS:NFLX)</v>
    <v>3470042</v>
    <v>3497560</v>
    <v>1997</v>
  </rv>
  <rv s="2">
    <v>1539</v>
  </rv>
  <rv s="0">
    <v>http://en.wikipedia.org/wiki/Roper_Technologies</v>
    <v>Wikipedia</v>
  </rv>
  <rv s="3">
    <v>6</v>
    <v>1541</v>
  </rv>
  <rv s="4">
    <v>9</v>
    <v>https://www.bing.com/th?id=AMMS_030a3aa513bcc8e355ade4722d9fddd6&amp;qlt=95</v>
    <v>1542</v>
    <v>0</v>
    <v>https://www.bing.com/images/search?form=xlimg&amp;q=roper+industries</v>
    <v>Image of ROPER TECHNOLOGIES, INC.</v>
  </rv>
  <rv s="0">
    <v>https://www.bing.com/financeapi/forcetrigger?t=a22777&amp;q=XNYS%3aROP&amp;form=skydnc</v>
    <v>Learn more on Bing</v>
  </rv>
  <rv s="7">
    <v>en-US</v>
    <v>a22777</v>
    <v>268435456</v>
    <v>1</v>
    <v>Powered by Refinitiv</v>
    <v>10</v>
    <v>ROPER TECHNOLOGIES, INC. (XNYS:ROP)</v>
    <v>7</v>
    <v>11</v>
    <v>Finance</v>
    <v>4</v>
    <v>455.72</v>
    <v>240</v>
    <v>1.0064</v>
    <v>4.29</v>
    <v>0</v>
    <v>1.1132E-2</v>
    <v>0</v>
    <v>USD</v>
    <v>Roper Technologies, Inc. is a technology company. The Company operate businesses that design and develop software, including both license and software-as-a-service (SaaS) and engineered products and solutions for a variety of markets. It operates through four segments: Application software, Network Software &amp; Systems, Measurement &amp; Analytical solutions and Process Technologies. It provides a broad portfolio of products, solutions and services, including campus card and cashless systems, laboratory information management solutions, enterprise software and information solutions, preconstruction software, wireless sensor networks, SaaS-based trading network and business intelligence solutions, precision rubber and polymer laboratory instrumentation, data acquisition, data analysis software systems, valves and controls for industrial refrigeration systems, control, safety and hazardous area solutions, and rotary positive displacement technology based fluid handling solutions.</v>
    <v>18400</v>
    <v>New York Stock Exchange</v>
    <v>XNYS</v>
    <v>XNYS</v>
    <v>6901 Professional Pkwy East, Suite 200, SARASOTA, FL, 34240-8473 US</v>
    <v>396.06</v>
    <v>1543</v>
    <v>Software &amp; IT Services</v>
    <v>Stock</v>
    <v>44265.000000046093</v>
    <v>1544</v>
    <v>386.24</v>
    <v>40441620000</v>
    <v>ROPER TECHNOLOGIES, INC.</v>
    <v>ROPER TECHNOLOGIES, INC.</v>
    <v>386.24</v>
    <v>42.884799999999998</v>
    <v>385.38</v>
    <v>389.67</v>
    <v>389.67</v>
    <v>104939600</v>
    <v>ROP</v>
    <v>ROPER TECHNOLOGIES, INC. (XNYS:ROP)</v>
    <v>731499</v>
    <v>737775</v>
    <v>1981</v>
  </rv>
  <rv s="2">
    <v>1545</v>
  </rv>
  <rv s="0">
    <v>http://en.wikipedia.org/wiki/CDW</v>
    <v>Wikipedia</v>
  </rv>
  <rv s="3">
    <v>6</v>
    <v>1547</v>
  </rv>
  <rv s="4">
    <v>9</v>
    <v>https://www.bing.com/th?id=AMMS_815a408e7347d1092f6471f28cabcb77&amp;qlt=95</v>
    <v>1548</v>
    <v>0</v>
    <v>https://www.bing.com/images/search?form=xlimg&amp;q=cdw</v>
    <v>Image of CDW CORPORATION</v>
  </rv>
  <rv s="0">
    <v>https://www.bing.com/financeapi/forcetrigger?t=a1pf4c&amp;q=XNAS%3aCDW&amp;form=skydnc</v>
    <v>Learn more on Bing</v>
  </rv>
  <rv s="7">
    <v>en-US</v>
    <v>a1pf4c</v>
    <v>268435456</v>
    <v>1</v>
    <v>Powered by Refinitiv</v>
    <v>10</v>
    <v>CDW CORPORATION (XNAS:CDW)</v>
    <v>7</v>
    <v>11</v>
    <v>Finance</v>
    <v>4</v>
    <v>162.72999999999999</v>
    <v>73.39</v>
    <v>1.1133</v>
    <v>-0.67</v>
    <v>0</v>
    <v>-4.3189999999999999E-3</v>
    <v>0</v>
    <v>USD</v>
    <v>CDW Corporation (CDW) is a provider of integrated information technology (IT) solutions in the United States, Canada and the United Kingdom. The Company's segments include Corporate, Public and Other. The Corporate segment consists of private sector business customers in the United States based on employee size between Medium/Large customers, which primarily includes organizations with more than 100 employees, and Small Business customers, which primarily includes organizations with up to 100 employees. Its Public segment comprises government agencies and education and healthcare institutions in the United States. Its Other segment includes Canada and CDW UK. The CDW Advanced Services business consists primarily of customized engineering services delivered by technology specialists and engineers, and managed services that include Infrastructure as a Service (IaaS) offerings. The Company has centralized logistics and headquarters functions that provide services to the segments.</v>
    <v>10000</v>
    <v>Nasdaq Stock Market</v>
    <v>XNAS</v>
    <v>XNAS</v>
    <v>200 N Milwaukee Ave, VERNON HILLS, IL, 60061-1577 US</v>
    <v>157.32</v>
    <v>1549</v>
    <v>Software &amp; IT Services</v>
    <v>Stock</v>
    <v>44264.910180381252</v>
    <v>1550</v>
    <v>154.16999999999999</v>
    <v>21873360000</v>
    <v>CDW CORPORATION</v>
    <v>CDW CORPORATION</v>
    <v>155.87</v>
    <v>24.253599999999999</v>
    <v>155.13999999999999</v>
    <v>154.47</v>
    <v>154.47</v>
    <v>140991100</v>
    <v>CDW</v>
    <v>CDW CORPORATION (XNAS:CDW)</v>
    <v>849171</v>
    <v>857833</v>
    <v>2007</v>
  </rv>
  <rv s="2">
    <v>1551</v>
  </rv>
  <rv s="0">
    <v>http://it.wikipedia.org/wiki/Expedia_Group</v>
    <v>Wikipedia</v>
  </rv>
  <rv s="3">
    <v>6</v>
    <v>1553</v>
  </rv>
  <rv s="4">
    <v>9</v>
    <v>https://www.bing.com/th?id=AMMS_eabb95abd10704110ac62aaaa9f12c9c&amp;qlt=95</v>
    <v>1554</v>
    <v>0</v>
    <v>https://www.bing.com/images/search?form=xlimg&amp;q=expedia</v>
    <v>Image of EXPEDIA GROUP, INC.</v>
  </rv>
  <rv s="0">
    <v>https://www.bing.com/financeapi/forcetrigger?t=a1sifr&amp;q=XNAS%3aEXPE&amp;form=skydnc</v>
    <v>Learn more on Bing</v>
  </rv>
  <rv s="7">
    <v>en-US</v>
    <v>a1sifr</v>
    <v>268435456</v>
    <v>1</v>
    <v>Powered by Refinitiv</v>
    <v>10</v>
    <v>EXPEDIA GROUP, INC. (XNAS:EXPE)</v>
    <v>7</v>
    <v>11</v>
    <v>Finance</v>
    <v>4</v>
    <v>171.72</v>
    <v>40.76</v>
    <v>1.7826</v>
    <v>-2.13</v>
    <v>1.3271E-2</v>
    <v>-1.2685999999999999E-2</v>
    <v>2.2000000000000002</v>
    <v>USD</v>
    <v>Expedia Group, Inc., is an United States-based online travel company. The Company operates through four segments: Core Online Travel Agencies (Core OTA), trivago, Vrbo and Egencia. It has created a global travel marketplace used by a range of leisure and corporate travelers, offline retail travel agents and travel service providers. The Company offers travel and non-travel advertisers access to a source of incremental traffic and transactions through its media and advertising offerings on its transaction-based Websites. The Company also offers third-party pre-assembled package offerings. Expedia Group operates a brand portfolio with worldwide reach, focusing a broad range of travelers, travel suppliers and advertisers. It also market to consumers through a variety of channels, including Internet search and metasearch and social media websites. The Company’s brands, including Brand Expedia, Hotels.com, Vrbo, Expedia Partner Solutions, Egencia, among others.</v>
    <v>19100</v>
    <v>Nasdaq Stock Market</v>
    <v>XNAS</v>
    <v>XNAS</v>
    <v>1111 Expedia Group Way W, SEATTLE, WA, 98119-1111 US</v>
    <v>169.57</v>
    <v>1555</v>
    <v>Hotels &amp; Entertainment Services</v>
    <v>Stock</v>
    <v>44265.037906874997</v>
    <v>1556</v>
    <v>163</v>
    <v>24154860000</v>
    <v>EXPEDIA GROUP, INC.</v>
    <v>EXPEDIA GROUP, INC.</v>
    <v>168.95</v>
    <v>20.3583</v>
    <v>167.9</v>
    <v>165.77</v>
    <v>167.97</v>
    <v>143864500</v>
    <v>EXPE</v>
    <v>EXPEDIA GROUP, INC. (XNAS:EXPE)</v>
    <v>3563924</v>
    <v>3602624</v>
    <v>2005</v>
  </rv>
  <rv s="2">
    <v>1557</v>
  </rv>
  <rv s="0">
    <v>http://en.wikipedia.org/wiki/Truist_Financial</v>
    <v>Wikipedia</v>
  </rv>
  <rv s="3">
    <v>6</v>
    <v>1559</v>
  </rv>
  <rv s="4">
    <v>9</v>
    <v>https://www.bing.com/th?id=AMMS_70b15c95b7b4b5e47379e8aa3968f3bc&amp;qlt=95</v>
    <v>1560</v>
    <v>0</v>
    <v>https://www.bing.com/images/search?form=xlimg&amp;q=bb%26t</v>
    <v>Image of Truist Financial Corporation</v>
  </rv>
  <rv s="0">
    <v>https://www.bing.com/financeapi/forcetrigger?t=a1o8mw&amp;q=XNYS%3aTFC&amp;form=skydnc</v>
    <v>Learn more on Bing</v>
  </rv>
  <rv s="7">
    <v>en-US</v>
    <v>a1o8mw</v>
    <v>268435456</v>
    <v>1</v>
    <v>Powered by Refinitiv</v>
    <v>10</v>
    <v>Truist Financial Corporation (XNYS:TFC)</v>
    <v>7</v>
    <v>11</v>
    <v>Finance</v>
    <v>4</v>
    <v>61.26</v>
    <v>24.01</v>
    <v>1.3561000000000001</v>
    <v>-1.46</v>
    <v>0</v>
    <v>-2.4451999999999998E-2</v>
    <v>0</v>
    <v>USD</v>
    <v>Truist Financial Corp, formerly BB&amp;T Corporation, is a financial holding company. The Company operates through its commercial bank subsidiary, Truist Bank (the Bank). It provides a range of banking services to individuals, businesses and municipalities. It offers a variety of loans and lease financing to individuals and entities, including insurance premium financing, permanent commercial real estate financing arrangements, loan servicing for third-party investors, direct consumer finance loans to individuals, credit card lending, automobile financing and equipment financing. It offers a range of other services, including deposits, life insurance, property and casualty insurance, health insurance and commercial general liability insurance on an agency basis and through a wholesale insurance brokerage operation, merchant services, trust and retirement services, comprehensive wealth advisory services, asset management and capital markets services.</v>
    <v>52294</v>
    <v>New York Stock Exchange</v>
    <v>XNYS</v>
    <v>XNYS</v>
    <v>214 N. Tryon St., CHARLOTTE, NC, 28202 US</v>
    <v>59.27</v>
    <v>1561</v>
    <v>Banking Services</v>
    <v>Stock</v>
    <v>44265.000000010936</v>
    <v>1562</v>
    <v>57.53</v>
    <v>80441230000</v>
    <v>Truist Financial Corporation</v>
    <v>Truist Financial Corporation</v>
    <v>58.82</v>
    <v>19.3643</v>
    <v>59.71</v>
    <v>58.25</v>
    <v>58.25</v>
    <v>1347198000</v>
    <v>TFC</v>
    <v>Truist Financial Corporation (XNYS:TFC)</v>
    <v>5807652</v>
    <v>5871725</v>
    <v>1968</v>
  </rv>
  <rv s="2">
    <v>1563</v>
  </rv>
  <rv s="0">
    <v>https://www.bing.com/financeapi/forcetrigger?t=a1r5fr&amp;q=XNYS%3aDLR&amp;form=skydnc</v>
    <v>Learn more on Bing</v>
  </rv>
  <rv s="1">
    <v>en-US</v>
    <v>a1r5fr</v>
    <v>268435456</v>
    <v>1</v>
    <v>Powered by Refinitiv</v>
    <v>0</v>
    <v>DIGITAL REALTY TRUST, INC. (XNYS:DLR)</v>
    <v>2</v>
    <v>3</v>
    <v>Finance</v>
    <v>4</v>
    <v>165.49</v>
    <v>105</v>
    <v>7.7200000000000005E-2</v>
    <v>2.9</v>
    <v>0</v>
    <v>2.1940000000000001E-2</v>
    <v>0</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Its portfolio consists of approximately 225 data centers, of which 147 are located in the United States, 41 are located in Europe, 19 are located in Latin America, 10 are located in Asia, five are located in Australia and three are located in Canada. PlatformDIGITAL is its platform for centers of data exchange, interconnection, and colocation solutions.</v>
    <v>2878</v>
    <v>New York Stock Exchange</v>
    <v>XNYS</v>
    <v>XNYS</v>
    <v>5707 SOUTHWEST PARKWAY, BUILDING 1, SUITE 275, AUSTIN, TX, 78735 US</v>
    <v>137.44999999999999</v>
    <v>Residential &amp; Commercial REIT</v>
    <v>Stock</v>
    <v>44265.000000034372</v>
    <v>1565</v>
    <v>133.25</v>
    <v>37158580000</v>
    <v>DIGITAL REALTY TRUST, INC.</v>
    <v>DIGITAL REALTY TRUST, INC.</v>
    <v>133.54</v>
    <v>118.3126</v>
    <v>132.18</v>
    <v>135.08000000000001</v>
    <v>135.08000000000001</v>
    <v>281121100</v>
    <v>DLR</v>
    <v>DIGITAL REALTY TRUST, INC. (XNYS:DLR)</v>
    <v>1728902</v>
    <v>1749315</v>
    <v>2004</v>
  </rv>
  <rv s="2">
    <v>1566</v>
  </rv>
  <rv s="0">
    <v>http://en.wikipedia.org/wiki/Abiomed</v>
    <v>Wikipedia</v>
  </rv>
  <rv s="3">
    <v>6</v>
    <v>1568</v>
  </rv>
  <rv s="4">
    <v>9</v>
    <v>https://www.bing.com/th?id=AMMS_65023ab5304dea745cedef0a859ee5d2&amp;qlt=95</v>
    <v>1569</v>
    <v>0</v>
    <v>https://www.bing.com/images/search?form=xlimg&amp;q=abiomed</v>
    <v>Image of ABIOMED, INC.</v>
  </rv>
  <rv s="0">
    <v>https://www.bing.com/financeapi/forcetrigger?t=a1mqvh&amp;q=XNAS%3aABMD&amp;form=skydnc</v>
    <v>Learn more on Bing</v>
  </rv>
  <rv s="7">
    <v>en-US</v>
    <v>a1mqvh</v>
    <v>268435456</v>
    <v>1</v>
    <v>Powered by Refinitiv</v>
    <v>10</v>
    <v>ABIOMED, INC. (XNAS:ABMD)</v>
    <v>7</v>
    <v>11</v>
    <v>Finance</v>
    <v>4</v>
    <v>387.4</v>
    <v>119.01009999999999</v>
    <v>1.345</v>
    <v>10.88</v>
    <v>0</v>
    <v>3.8052999999999997E-2</v>
    <v>0</v>
    <v>USD</v>
    <v>ABIOMED, Inc. is a provider of temporary percutaneous mechanical circulatory support devices. The Company offers care to heart failure patients. The Company operates in the segment of the research, development and sale of medical devices to assist or replace the pumping function of the failing heart. The Company develops, manufactures and markets products that are designed to enable the heart to rest, heal and recover by improving blood flow to the coronary arteries and end-organs and/or temporarily performing the pumping function of the heart. The Company's product portfolio includes the Impella 2.5, Impella CP, Impella RP, Impella LD, Impella 5.0 and AB5000. The Company's products are used in the cardiac catheterization lab (cath lab), by interventional cardiologists, the electrophysiology lab, the hybrid lab and in the heart surgery suite by heart surgeons.</v>
    <v>1536</v>
    <v>Nasdaq Stock Market</v>
    <v>XNAS</v>
    <v>XNAS</v>
    <v>22 CHERRY HILL DR, DANVERS, MA, 01923-2575 US</v>
    <v>307</v>
    <v>1570</v>
    <v>Healthcare Equipment &amp; Supplies</v>
    <v>Stock</v>
    <v>44264.970216828122</v>
    <v>1571</v>
    <v>290.83</v>
    <v>12932440000</v>
    <v>ABIOMED, INC.</v>
    <v>ABIOMED, INC.</v>
    <v>291.48</v>
    <v>65.063100000000006</v>
    <v>285.92</v>
    <v>296.8</v>
    <v>296.8</v>
    <v>45230970</v>
    <v>ABMD</v>
    <v>ABIOMED, INC. (XNAS:ABMD)</v>
    <v>326057</v>
    <v>330226</v>
    <v>1987</v>
  </rv>
  <rv s="2">
    <v>1572</v>
  </rv>
  <rv s="0">
    <v>https://www.bing.com/financeapi/forcetrigger?t=a1stjc&amp;q=XNAS%3aFFIV&amp;form=skydnc</v>
    <v>Learn more on Bing</v>
  </rv>
  <rv s="1">
    <v>en-US</v>
    <v>a1stjc</v>
    <v>268435456</v>
    <v>1</v>
    <v>Powered by Refinitiv</v>
    <v>0</v>
    <v>F5 NETWORKS, INC. (XNAS:FFIV)</v>
    <v>2</v>
    <v>3</v>
    <v>Finance</v>
    <v>4</v>
    <v>213.8</v>
    <v>79.78</v>
    <v>1.0993999999999999</v>
    <v>4.7</v>
    <v>0</v>
    <v>2.4968000000000001E-2</v>
    <v>0</v>
    <v>USD</v>
    <v>F5 Networks, Inc. is a developer and provider of software defined application services. The Company is engaged in the development, marketing and sale of application delivery networking products that optimize the security, performance and availability of network applications, servers and storage systems. The Company's geographical segments include the Americas (primarily the United States); Europe, the Middle East, and Africa (EMEA); Japan, and the Asia Pacific region (APAC). The Company's Traffic Management Operating System (TMOS) based offerings include software products for local and global traffic management, network and application security, access management, Web acceleration and various network and application services. These products are available as modules that can run individually or as part of an integrated solution on the Company's purpose-built BIG-IP appliances and VIPRION chassis-based hardware, or as software-only Virtual Editions.</v>
    <v>6109</v>
    <v>Nasdaq Stock Market</v>
    <v>XNAS</v>
    <v>XNAS</v>
    <v>401 Elliott Ave W, SEATTLE, WA, 98119-4017 US</v>
    <v>194.91</v>
    <v>Software &amp; IT Services</v>
    <v>Stock</v>
    <v>44264.895697673441</v>
    <v>1574</v>
    <v>188.56</v>
    <v>11605150000</v>
    <v>F5 NETWORKS, INC.</v>
    <v>F5 NETWORKS, INC.</v>
    <v>190.25</v>
    <v>39.187199999999997</v>
    <v>188.24</v>
    <v>192.94</v>
    <v>192.94</v>
    <v>61650820</v>
    <v>FFIV</v>
    <v>F5 NETWORKS, INC. (XNAS:FFIV)</v>
    <v>717753</v>
    <v>728238</v>
    <v>1996</v>
  </rv>
  <rv s="2">
    <v>1575</v>
  </rv>
  <rv s="0">
    <v>http://en.wikipedia.org/wiki/Nucor</v>
    <v>Wikipedia</v>
  </rv>
  <rv s="3">
    <v>6</v>
    <v>1577</v>
  </rv>
  <rv s="4">
    <v>9</v>
    <v>https://www.bing.com/th?id=AMMS_d24042422dd77217310e39cf80cca10f&amp;qlt=95</v>
    <v>1578</v>
    <v>0</v>
    <v>https://www.bing.com/images/search?form=xlimg&amp;q=nucor</v>
    <v>Image of NUCOR CORPORATION</v>
  </rv>
  <rv s="0">
    <v>https://www.bing.com/financeapi/forcetrigger?t=a1ythw&amp;q=XNYS%3aNUE&amp;form=skydnc</v>
    <v>Learn more on Bing</v>
  </rv>
  <rv s="7">
    <v>en-US</v>
    <v>a1ythw</v>
    <v>268435456</v>
    <v>1</v>
    <v>Powered by Refinitiv</v>
    <v>10</v>
    <v>NUCOR CORPORATION (XNYS:NUE)</v>
    <v>7</v>
    <v>11</v>
    <v>Finance</v>
    <v>4</v>
    <v>66.900000000000006</v>
    <v>27.524999999999999</v>
    <v>1.3389</v>
    <v>-0.51</v>
    <v>-1.518E-4</v>
    <v>-7.6839999999999999E-3</v>
    <v>-0.01</v>
    <v>USD</v>
    <v>Nucor Corporation (Nucor) manufactures steel and steel products. The Company produces direct reduced iron (DRI) for use in its steel mills. It operates in three segments: steel mills, steel products and raw materials. The steel mills segment produces and distributes sheet steel (hot-rolled, cold-rolled and galvanized), plate steel, structural steel (wide-flange beams, beam blanks, H-piling and sheet piling) and bar steel (blooms, billets, concrete reinforcing bar, merchant bar, wire rod and special bar quality). The steel products segment produces steel joists and joist girders, steel deck, fabricated concrete reinforcing steel and cold finished steel. The raw materials produces DRI; brokers ferrous and nonferrous metals, pig iron, HBI and DRI; supplies ferro-alloys, and processes ferrous and nonferrous scrap metal. It also processes ferrous and nonferrous metals and brokers ferrous and nonferrous metals, pig iron, hot briquetted iron (HBI) and DRI.</v>
    <v>26400</v>
    <v>New York Stock Exchange</v>
    <v>XNYS</v>
    <v>XNYS</v>
    <v>1915 REXFORD RD, CHARLOTTE, NC, 28211-3465 US</v>
    <v>66.900000000000006</v>
    <v>1579</v>
    <v>Metals &amp; Mining</v>
    <v>Stock</v>
    <v>44265.036655937503</v>
    <v>1580</v>
    <v>64.319999999999993</v>
    <v>19781300000</v>
    <v>NUCOR CORPORATION</v>
    <v>NUCOR CORPORATION</v>
    <v>65.430000000000007</v>
    <v>28.110499999999998</v>
    <v>66.37</v>
    <v>65.86</v>
    <v>65.849999999999994</v>
    <v>298045900</v>
    <v>NUE</v>
    <v>NUCOR CORPORATION (XNYS:NUE)</v>
    <v>2751434</v>
    <v>2798848</v>
    <v>1958</v>
  </rv>
  <rv s="2">
    <v>1581</v>
  </rv>
  <rv s="0">
    <v>https://www.bing.com/financeapi/forcetrigger?t=a1z3h7&amp;q=XNAS%3aODFL&amp;form=skydnc</v>
    <v>Learn more on Bing</v>
  </rv>
  <rv s="1">
    <v>en-US</v>
    <v>a1z3h7</v>
    <v>268435456</v>
    <v>1</v>
    <v>Powered by Refinitiv</v>
    <v>0</v>
    <v>OLD DOMINION FREIGHT LINE, INC. (XNAS:ODFL)</v>
    <v>2</v>
    <v>3</v>
    <v>Finance</v>
    <v>4</v>
    <v>227.14</v>
    <v>105.8001</v>
    <v>1.0106999999999999</v>
    <v>5.17</v>
    <v>8.0420000000000003E-4</v>
    <v>2.3644999999999999E-2</v>
    <v>0.18</v>
    <v>USD</v>
    <v>Old Dominion Freight Line, Inc. is a union-free motor carrier providing regional, inter-regional and national less-than-truckload (LTL) services. The Company's LTL services include ground and air expedited transportation for time-sensitive shipments, consumer household pickup and delivery and freight delivery services throughout North America. In addition to its LTL services, the Company offers a range of other value-added services that include container drayage, truckload brokerage, supply chain consulting and warehousing. As of December 31, 2016, the Company operated 226 service center locations, of which it owned 182 and leased 44. As of December 31, 2016, its network included 10 breakbulk facilities located in Rialto, California; Atlanta, Georgia; Columbus, Ohio; Indianapolis, Indiana; Greensboro, North Carolina; Harrisburg, Pennsylvania; Memphis and Morristown, Tennessee; Dallas, Texas, and Salt Lake City, Utah. As of December 31, 2016, the Company owned 7,994 tractors.</v>
    <v>19779</v>
    <v>Nasdaq Stock Market</v>
    <v>XNAS</v>
    <v>XNAS</v>
    <v>500 Old Dominion Way, THOMASVILLE, NC, 27360-8923 US</v>
    <v>226.44</v>
    <v>Freight &amp; Logistics Services</v>
    <v>Stock</v>
    <v>44265.014187777342</v>
    <v>1583</v>
    <v>221.71</v>
    <v>25568300000</v>
    <v>OLD DOMINION FREIGHT LINE, INC.</v>
    <v>OLD DOMINION FREIGHT LINE, INC.</v>
    <v>222.21</v>
    <v>38.478099999999998</v>
    <v>218.65</v>
    <v>223.82</v>
    <v>224</v>
    <v>116937100</v>
    <v>ODFL</v>
    <v>OLD DOMINION FREIGHT LINE, INC. (XNAS:ODFL)</v>
    <v>684191</v>
    <v>696557</v>
    <v>1999</v>
  </rv>
  <rv s="2">
    <v>1584</v>
  </rv>
  <rv s="0">
    <v>https://www.bing.com/financeapi/forcetrigger?t=a1yx6h&amp;q=XNAS%3aNWS&amp;form=skydnc</v>
    <v>Learn more on Bing</v>
  </rv>
  <rv s="5">
    <v>en-US</v>
    <v>a1yx6h</v>
    <v>268435456</v>
    <v>1</v>
    <v>Powered by Refinitiv</v>
    <v>5</v>
    <v>NEWS CORPORATION (XNAS:NWS)</v>
    <v>7</v>
    <v>8</v>
    <v>Finance</v>
    <v>4</v>
    <v>24.46</v>
    <v>7.875</v>
    <v>1.5974999999999999</v>
    <v>0.56999999999999995</v>
    <v>4.2020000000000002E-4</v>
    <v>2.4537E-2</v>
    <v>0.01</v>
    <v>USD</v>
    <v>News Corp is a media and information services company. The Company has businesses across a range of media, including news and information services, subscription video services in Australia, book publishing and digital real estate services. Its segments include News and Information Services, Subscription Video Services, Book Publishing and Digital Real Estate Services. The News and Information Services segment includes its global print, digital and broadcast radio media platforms. Subscription Video Services segment provides video sports, entertainment and news services to pay-tv subscribers and other commercial licensees. Book Publishing segment consists of HarperCollins, a consumer book publisher with operations in approximately 17 countries and particular strengths in general fiction, nonfiction, children’s and religious publishing. Digital Real Estate Services segment consists of the Company’s interest in REA Group and interest in Move.</v>
    <v>23500</v>
    <v>Nasdaq Stock Market</v>
    <v>XNAS</v>
    <v>XNAS</v>
    <v>1211 Avenue of the Americas, NEW YORK, NY, 10036-8701 US</v>
    <v>24.46</v>
    <v>118</v>
    <v>Media &amp; Publishing</v>
    <v>Stock</v>
    <v>44265.035526157029</v>
    <v>1586</v>
    <v>23.39</v>
    <v>14117500000</v>
    <v>NEWS CORPORATION</v>
    <v>NEWS CORPORATION</v>
    <v>24</v>
    <v>23.23</v>
    <v>23.8</v>
    <v>23.81</v>
    <v>590723100</v>
    <v>NWS</v>
    <v>NEWS CORPORATION (XNAS:NWS)</v>
    <v>632629</v>
    <v>644295</v>
    <v>2012</v>
  </rv>
  <rv s="2">
    <v>1587</v>
  </rv>
  <rv s="0">
    <v>http://en.wikipedia.org/wiki/Mondelez_International</v>
    <v>Wikipedia</v>
  </rv>
  <rv s="3">
    <v>6</v>
    <v>1589</v>
  </rv>
  <rv s="4">
    <v>9</v>
    <v>https://www.bing.com/th?id=AMMS_3d2dcb503c2f01399fa4785f72b629a0&amp;qlt=95</v>
    <v>1590</v>
    <v>0</v>
    <v>https://www.bing.com/images/search?form=xlimg&amp;q=mondel%c4%93z+international</v>
    <v>Image of Mondelez International, Inc.</v>
  </rv>
  <rv s="0">
    <v>https://www.bing.com/financeapi/forcetrigger?t=a1xfoc&amp;q=XNAS%3aMDLZ&amp;form=skydnc</v>
    <v>Learn more on Bing</v>
  </rv>
  <rv s="7">
    <v>en-US</v>
    <v>a1xfoc</v>
    <v>268435456</v>
    <v>1</v>
    <v>Powered by Refinitiv</v>
    <v>10</v>
    <v>Mondelez International, Inc. (XNAS:MDLZ)</v>
    <v>7</v>
    <v>11</v>
    <v>Finance</v>
    <v>4</v>
    <v>60</v>
    <v>41.19</v>
    <v>0.63890000000000002</v>
    <v>0.47</v>
    <v>1.0789999999999999E-3</v>
    <v>8.5220000000000001E-3</v>
    <v>0.06</v>
    <v>USD</v>
    <v>Mondelez International, Inc. is a snack company. The Company manufactures and markets snack food and beverage products for consumers. It operates through four segments: Latin America, Asia, Middle East, and Africa (AMEA), Europe and North America. Its brands spanned five product categories: Biscuits, including cookies, crackers and salted snacks; Chocolate; Gum and candy; Beverages, including coffee and powdered beverages, and Cheese and grocery. Its portfolio includes various snack brands, including Nabisco, Oreo, LU and belVita biscuits; Cadbury, Milka, Cadbury Dairy Milk and Toblerone chocolate; Trident gum; Halls candy, and Tang powdered beverages. The Company sells its products to supermarket chains, wholesalers, supercenters, club stores, mass merchandisers, distributors, convenience stores, gasoline stations, drug stores, value stores and retail food outlets.</v>
    <v>79000</v>
    <v>Nasdaq Stock Market</v>
    <v>XNAS</v>
    <v>XNAS</v>
    <v>905 West Fulton Market, Suite 200, CHICAGO, IL, 60607 US</v>
    <v>56.16</v>
    <v>1591</v>
    <v>Food &amp; Tobacco</v>
    <v>Stock</v>
    <v>44265.038389200781</v>
    <v>1592</v>
    <v>55.24</v>
    <v>77878120000</v>
    <v>Mondelez International, Inc.</v>
    <v>Mondelez International, Inc.</v>
    <v>55.58</v>
    <v>22.338200000000001</v>
    <v>55.15</v>
    <v>55.62</v>
    <v>55.68</v>
    <v>1412115000</v>
    <v>MDLZ</v>
    <v>Mondelez International, Inc. (XNAS:MDLZ)</v>
    <v>8528792</v>
    <v>8686270</v>
    <v>2005</v>
  </rv>
  <rv s="2">
    <v>1593</v>
  </rv>
  <rv s="0">
    <v>https://www.bing.com/financeapi/forcetrigger?t=a1xdvh&amp;q=XNAS%3aMCHP&amp;form=skydnc</v>
    <v>Learn more on Bing</v>
  </rv>
  <rv s="1">
    <v>en-US</v>
    <v>a1xdvh</v>
    <v>268435456</v>
    <v>1</v>
    <v>Powered by Refinitiv</v>
    <v>0</v>
    <v>MICROCHIP TECHNOLOGY INCORPORATED (XNAS:MCHP)</v>
    <v>2</v>
    <v>3</v>
    <v>Finance</v>
    <v>4</v>
    <v>166.67</v>
    <v>53.15</v>
    <v>1.7472000000000001</v>
    <v>8.7100000000000009</v>
    <v>-2.062E-3</v>
    <v>6.3693E-2</v>
    <v>-0.3</v>
    <v>USD</v>
    <v>Microchip Technology Incorporated is engaged in developing, manufacturing and selling specialized semiconductor products used by its customers for a range of embedded control applications. The Company operates through two segments: semiconductor products and technology licensing. In the semiconductor products segment, the Company designs, develops, manufactures and markets microcontrollers, development tools and analog, interface, mixed signal and timing products. Its functional activities include sales, marketing, manufacturing, information technology, human resources, legal and finance. Its product portfolio comprises general purpose and specialized 8-bit, 16-bit, and 32-bit microcontrollers, a spectrum of linear, mixed-signal, power management, thermal management, radio frequency (RF), timing, safety, security, wired connectivity and wireless connectivity devices, as well as serial electrically erasable programmable read-only memories (EEPROMs) and serial flash memories.</v>
    <v>18000</v>
    <v>Nasdaq Stock Market</v>
    <v>XNAS</v>
    <v>XNAS</v>
    <v>2355 W CHANDLER BLVD, CHANDLER, AZ, 85224-6199 US</v>
    <v>146.68</v>
    <v>Semiconductors &amp; Semiconductor Equipment</v>
    <v>Stock</v>
    <v>44265.038637580466</v>
    <v>1595</v>
    <v>141.07</v>
    <v>36821580000</v>
    <v>MICROCHIP TECHNOLOGY INCORPORATED</v>
    <v>MICROCHIP TECHNOLOGY INCORPORATED</v>
    <v>142.03</v>
    <v>107.345</v>
    <v>136.75</v>
    <v>145.46</v>
    <v>145.16</v>
    <v>269262000</v>
    <v>MCHP</v>
    <v>MICROCHIP TECHNOLOGY INCORPORATED (XNAS:MCHP)</v>
    <v>2450126</v>
    <v>2496755</v>
    <v>1989</v>
  </rv>
  <rv s="2">
    <v>1596</v>
  </rv>
  <rv s="0">
    <v>http://pl.wikipedia.org/wiki/Marriott_International</v>
    <v>Wikipedia</v>
  </rv>
  <rv s="3">
    <v>6</v>
    <v>1598</v>
  </rv>
  <rv s="4">
    <v>9</v>
    <v>https://www.bing.com/th?id=AMMS_e3ba7e9a3f40d20af29f83cc22b9d26b&amp;qlt=95</v>
    <v>1599</v>
    <v>0</v>
    <v>https://www.bing.com/images/search?form=xlimg&amp;q=marriott+international</v>
    <v>Image of MARRIOTT INTERNATIONAL, INC.</v>
  </rv>
  <rv s="0">
    <v>https://www.bing.com/financeapi/forcetrigger?t=a1xaar&amp;q=XNAS%3aMAR&amp;form=skydnc</v>
    <v>Learn more on Bing</v>
  </rv>
  <rv s="7">
    <v>en-US</v>
    <v>a1xaar</v>
    <v>268435456</v>
    <v>1</v>
    <v>Powered by Refinitiv</v>
    <v>10</v>
    <v>MARRIOTT INTERNATIONAL, INC. (XNAS:MAR)</v>
    <v>7</v>
    <v>11</v>
    <v>Finance</v>
    <v>4</v>
    <v>159.97999999999999</v>
    <v>46.562199999999997</v>
    <v>1.9390000000000001</v>
    <v>-3.44</v>
    <v>-2.721E-4</v>
    <v>-2.2866000000000001E-2</v>
    <v>-0.04</v>
    <v>USD</v>
    <v>Marriott International, Inc. (Marriott International) is a lodging company. Marriott International operates in three business segments: North American Full-Service, North American Limited-Service and International. Its North American Full-Service segment includes its Luxury and Premium brands (JW Marriott, Marriott Hotels, Westin, Renaissance Hotels, Le Meridien, Autograph Collection Hotels, Delta Hotels, Gaylord Hotels, and Tribute Portfolio) located in the United States and Canada. Its North American Limited-Service segment includes Select brands (Courtyard, Residence Inn, Fairfield Inn &amp; Suites, SpringHill Suites, Element Hotels and Moxy Hotels) located in the United States and Canada. Its International segment includes JW Marriott, St. Regis, EDITION, Bulgari Hotels &amp; Resorts, Marriott Hotels, Westin, Four Points, Aloft Hotels, AC Hotels by Marriott, Protea Hotels, Element Hotels, and Moxy Hotels located outside the United States and Canada.</v>
    <v>121000</v>
    <v>Nasdaq Stock Market</v>
    <v>XNAS</v>
    <v>XNAS</v>
    <v>10400 Fernwood Rd, BETHESDA, MD, 20817-1102 US</v>
    <v>151.41</v>
    <v>1600</v>
    <v>Hotels &amp; Entertainment Services</v>
    <v>Stock</v>
    <v>44265.039742071094</v>
    <v>1601</v>
    <v>146.66</v>
    <v>48804860000</v>
    <v>MARRIOTT INTERNATIONAL, INC.</v>
    <v>MARRIOTT INTERNATIONAL, INC.</v>
    <v>151.23500000000001</v>
    <v>250.69810000000001</v>
    <v>150.44</v>
    <v>147</v>
    <v>146.96</v>
    <v>324414200</v>
    <v>MAR</v>
    <v>MARRIOTT INTERNATIONAL, INC. (XNAS:MAR)</v>
    <v>2955901</v>
    <v>3016581</v>
    <v>1997</v>
  </rv>
  <rv s="2">
    <v>1602</v>
  </rv>
  <rv s="0">
    <v>http://en.wikipedia.org/wiki/Centene_Corporation</v>
    <v>Wikipedia</v>
  </rv>
  <rv s="3">
    <v>6</v>
    <v>1604</v>
  </rv>
  <rv s="4">
    <v>9</v>
    <v>https://www.bing.com/th?id=AMMS_6f86ea8ccb32136e3cf343fbef04dda2&amp;qlt=95</v>
    <v>1605</v>
    <v>0</v>
    <v>https://www.bing.com/images/search?form=xlimg&amp;q=centene+corporation</v>
    <v>Image of CENTENE CORPORATION</v>
  </rv>
  <rv s="0">
    <v>https://www.bing.com/financeapi/forcetrigger?t=a1pzfr&amp;q=XNYS%3aCNC&amp;form=skydnc</v>
    <v>Learn more on Bing</v>
  </rv>
  <rv s="7">
    <v>en-US</v>
    <v>a1pzfr</v>
    <v>268435456</v>
    <v>1</v>
    <v>Powered by Refinitiv</v>
    <v>10</v>
    <v>CENTENE CORPORATION (XNYS:CNC)</v>
    <v>7</v>
    <v>11</v>
    <v>Finance</v>
    <v>4</v>
    <v>74.7</v>
    <v>43.96</v>
    <v>0.48520000000000002</v>
    <v>-0.23</v>
    <v>1.6259999999999999E-4</v>
    <v>-3.7269999999999998E-3</v>
    <v>0.01</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71300</v>
    <v>New York Stock Exchange</v>
    <v>XNYS</v>
    <v>XNYS</v>
    <v>7700 Forsyth Blvd, ST. LOUIS, MO, 63105-1807 US</v>
    <v>62.95</v>
    <v>1606</v>
    <v>Healthcare Providers &amp; Services</v>
    <v>Stock</v>
    <v>44265.032385219529</v>
    <v>1607</v>
    <v>61.33</v>
    <v>35895920000</v>
    <v>CENTENE CORPORATION</v>
    <v>CENTENE CORPORATION</v>
    <v>61.7</v>
    <v>20.029699999999998</v>
    <v>61.72</v>
    <v>61.49</v>
    <v>61.5</v>
    <v>581593000</v>
    <v>CNC</v>
    <v>CENTENE CORPORATION (XNYS:CNC)</v>
    <v>3573720</v>
    <v>3657244</v>
    <v>2001</v>
  </rv>
  <rv s="2">
    <v>1608</v>
  </rv>
  <rv s="0">
    <v>https://www.bing.com/financeapi/forcetrigger?t=azetdm&amp;q=XNYS%3aCBRE&amp;form=skydnc</v>
    <v>Learn more on Bing</v>
  </rv>
  <rv s="1">
    <v>en-US</v>
    <v>azetdm</v>
    <v>268435456</v>
    <v>1</v>
    <v>Powered by Refinitiv</v>
    <v>0</v>
    <v>CBRE GROUP, INC. (XNYS:CBRE)</v>
    <v>2</v>
    <v>3</v>
    <v>Finance</v>
    <v>4</v>
    <v>82.05</v>
    <v>29.167999999999999</v>
    <v>1.508</v>
    <v>-1.74</v>
    <v>-7.0049999999999999E-3</v>
    <v>-2.2689000000000001E-2</v>
    <v>-0.52500000000000002</v>
    <v>USD</v>
    <v>CBRE Group, Inc. is a holding company that conducts all of its operations through its subsidiaries. The Company operates as a commercial real estate services and investment company. The Company operates through the segments: The Americas; Europe, Middle East and Africa (EMEA); Asia Pacific; Global Investment Management, and Development Services. The Company provides commercial real estate services under the CBRE brand name, investment management services under the CBRE Global Investors brand name and development services under the Trammell Crow Company brand name. The Company's business is focused on commercial property, corporate facilities, project and transaction management, tenant/occupier and property/agency leasing, capital markets solutions (property sales, commercial mortgage brokerage, loan origination and servicing) real estate investment management, valuation, development services and proprietary research.</v>
    <v>100000</v>
    <v>New York Stock Exchange</v>
    <v>XNYS</v>
    <v>XNYS</v>
    <v>2100 MCKINNEY AVENUE, SUITE 1250, DALLAS, TX, 75201 US</v>
    <v>77.63</v>
    <v>Real Estate Operations</v>
    <v>Stock</v>
    <v>44265.027323240625</v>
    <v>1610</v>
    <v>74.900000000000006</v>
    <v>25736950000</v>
    <v>CBRE GROUP, INC.</v>
    <v>CBRE GROUP, INC.</v>
    <v>77.36</v>
    <v>34.529200000000003</v>
    <v>76.69</v>
    <v>74.95</v>
    <v>74.424999999999997</v>
    <v>335597200</v>
    <v>CBRE</v>
    <v>CBRE GROUP, INC. (XNYS:CBRE)</v>
    <v>1980472</v>
    <v>2031040</v>
    <v>2001</v>
  </rv>
  <rv s="2">
    <v>1611</v>
  </rv>
  <rv s="0">
    <v>https://www.bing.com/financeapi/forcetrigger?t=a1mybh&amp;q=XNAS%3aAEP&amp;form=skydnc</v>
    <v>Learn more on Bing</v>
  </rv>
  <rv s="1">
    <v>en-US</v>
    <v>a1mybh</v>
    <v>268435456</v>
    <v>1</v>
    <v>Powered by Refinitiv</v>
    <v>0</v>
    <v>AMERICAN ELECTRIC POWER COMPANY, INC. (XNAS:AEP)</v>
    <v>2</v>
    <v>3</v>
    <v>Finance</v>
    <v>4</v>
    <v>99.39</v>
    <v>65.135000000000005</v>
    <v>0.20649999999999999</v>
    <v>0.11</v>
    <v>0</v>
    <v>1.3669999999999999E-3</v>
    <v>0</v>
    <v>USD</v>
    <v>American Electric Power Company, Inc. (AEP) is a public utility holding company that owns, directly or indirectly, all of the outstanding common stock of its public utility subsidiaries and varying percentages of other subsidiaries. The service areas of the Company's public utility subsidiaries cover the states of Arkansas, Indiana, Kentucky, Louisiana, Michigan, Ohio, Oklahoma, Tennessee, Texas, Virginia and West Virginia. The Company's segments include Vertically Integrated Utilities, Transmission and Distribution Utilities, AEP Transmission Holdco, and Generation &amp; Marketing. AEP's vertically integrated utility operations are engaged in the generation, transmission and distribution of electricity for sale to retail and wholesale customers. Transmission and Distribution Utilities segment consists of the transmission and distribution of electricity for sale to retail and wholesale customers. AEP Transmission Holdco develops, constructs and operates transmission facilities.</v>
    <v>16787</v>
    <v>Nasdaq Stock Market</v>
    <v>XNAS</v>
    <v>XNAS</v>
    <v>1 Riverside Plz, COLUMBUS, OH, 43215-2355 US</v>
    <v>81.180000000000007</v>
    <v>Electrical Utilities &amp; IPPs</v>
    <v>Stock</v>
    <v>44265.03846392344</v>
    <v>1613</v>
    <v>80.31</v>
    <v>39971670000</v>
    <v>AMERICAN ELECTRIC POWER COMPANY, INC.</v>
    <v>AMERICAN ELECTRIC POWER COMPANY, INC.</v>
    <v>80.87</v>
    <v>18.5838</v>
    <v>80.489999999999995</v>
    <v>80.599999999999994</v>
    <v>80.599999999999994</v>
    <v>496604200</v>
    <v>AEP</v>
    <v>AMERICAN ELECTRIC POWER COMPANY, INC. (XNAS:AEP)</v>
    <v>2869049</v>
    <v>2944449</v>
    <v>1906</v>
  </rv>
  <rv s="2">
    <v>1614</v>
  </rv>
  <rv s="0">
    <v>http://en.wikipedia.org/wiki/International_Paper</v>
    <v>Wikipedia</v>
  </rv>
  <rv s="3">
    <v>6</v>
    <v>1616</v>
  </rv>
  <rv s="4">
    <v>9</v>
    <v>https://www.bing.com/th?id=AMMS_ac7ae11591c11b70a032ebd73d2de487&amp;qlt=95</v>
    <v>1617</v>
    <v>0</v>
    <v>https://www.bing.com/images/search?form=xlimg&amp;q=international+paper</v>
    <v>Image of INTERNATIONAL PAPER COMPANY</v>
  </rv>
  <rv s="0">
    <v>https://www.bing.com/financeapi/forcetrigger?t=a1vo7w&amp;q=XNYS%3aIP&amp;form=skydnc</v>
    <v>Learn more on Bing</v>
  </rv>
  <rv s="7">
    <v>en-US</v>
    <v>a1vo7w</v>
    <v>268435456</v>
    <v>1</v>
    <v>Powered by Refinitiv</v>
    <v>10</v>
    <v>INTERNATIONAL PAPER COMPANY (XNYS:IP)</v>
    <v>7</v>
    <v>11</v>
    <v>Finance</v>
    <v>4</v>
    <v>56.98</v>
    <v>26.38</v>
    <v>1.0236000000000001</v>
    <v>-0.91</v>
    <v>-3.65E-3</v>
    <v>-1.6337999999999998E-2</v>
    <v>-0.2</v>
    <v>USD</v>
    <v>International Paper Company is a paper and packaging company with primary markets and manufacturing operations in North America, Europe, Latin America, Russia, Asia, Africa and the Middle East. The Company operates through it four segments: Industrial Packaging, Global Cellulose Fibers, Printing Papers and Consumer Packaging. The Company is a manufacturer of containerboard in the United States. Its products include linerboard, medium, whitetop, recycled linerboard, recycled medium and saturating kraft. The Company's cellulose fibers product portfolio includes fluff, market and specialty pulps. The Company is a producer of printing and writing papers. The products in Printing Papers segment include uncoated papers.</v>
    <v>49300</v>
    <v>New York Stock Exchange</v>
    <v>XNYS</v>
    <v>XNYS</v>
    <v>6400 Poplar Ave, MEMPHIS, TN, 38197-0100 US</v>
    <v>55.9</v>
    <v>1618</v>
    <v>Containers &amp; Packaging</v>
    <v>Stock</v>
    <v>44265.025900682813</v>
    <v>1619</v>
    <v>54.58</v>
    <v>21896620000</v>
    <v>INTERNATIONAL PAPER COMPANY</v>
    <v>INTERNATIONAL PAPER COMPANY</v>
    <v>54.94</v>
    <v>45.742699999999999</v>
    <v>55.7</v>
    <v>54.79</v>
    <v>54.59</v>
    <v>393117100</v>
    <v>IP</v>
    <v>INTERNATIONAL PAPER COMPANY (XNYS:IP)</v>
    <v>3369362</v>
    <v>3459178</v>
    <v>1941</v>
  </rv>
  <rv s="2">
    <v>1620</v>
  </rv>
  <rv s="0">
    <v>http://en.wikipedia.org/wiki/Clorox</v>
    <v>Wikipedia</v>
  </rv>
  <rv s="3">
    <v>6</v>
    <v>1622</v>
  </rv>
  <rv s="4">
    <v>9</v>
    <v>https://www.bing.com/th?id=AMMS_1a47fe208ff48a2035e2645926968045&amp;qlt=95</v>
    <v>1623</v>
    <v>0</v>
    <v>https://www.bing.com/images/search?form=xlimg&amp;q=clorox</v>
    <v>Image of THE CLOROX COMPANY</v>
  </rv>
  <rv s="0">
    <v>https://www.bing.com/financeapi/forcetrigger?t=a1pvu2&amp;q=XNYS%3aCLX&amp;form=skydnc</v>
    <v>Learn more on Bing</v>
  </rv>
  <rv s="7">
    <v>en-US</v>
    <v>a1pvu2</v>
    <v>268435456</v>
    <v>1</v>
    <v>Powered by Refinitiv</v>
    <v>10</v>
    <v>THE CLOROX COMPANY (XNYS:CLX)</v>
    <v>7</v>
    <v>11</v>
    <v>Finance</v>
    <v>4</v>
    <v>239.87</v>
    <v>156.68010000000001</v>
    <v>0.1857</v>
    <v>-2.12</v>
    <v>2.6929999999999999E-4</v>
    <v>-1.1291000000000001E-2</v>
    <v>0.05</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190.98</v>
    <v>1624</v>
    <v>Personal &amp; Household Products &amp; Services</v>
    <v>Stock</v>
    <v>44265.029640995315</v>
    <v>1625</v>
    <v>185.63</v>
    <v>23618570000</v>
    <v>THE CLOROX COMPANY</v>
    <v>THE CLOROX COMPANY</v>
    <v>188.61</v>
    <v>19.6784</v>
    <v>187.76</v>
    <v>185.64</v>
    <v>185.69</v>
    <v>125791300</v>
    <v>CLX</v>
    <v>THE CLOROX COMPANY (XNYS:CLX)</v>
    <v>1867357</v>
    <v>1920296</v>
    <v>1986</v>
  </rv>
  <rv s="2">
    <v>1626</v>
  </rv>
  <rv s="0">
    <v>http://en.wikipedia.org/wiki/PerkinElmer</v>
    <v>Wikipedia</v>
  </rv>
  <rv s="3">
    <v>6</v>
    <v>1628</v>
  </rv>
  <rv s="4">
    <v>9</v>
    <v>https://www.bing.com/th?id=AMMS_031358dd66691f778d98c59b37e11ad3&amp;qlt=95</v>
    <v>1629</v>
    <v>0</v>
    <v>https://www.bing.com/images/search?form=xlimg&amp;q=perkinelmer</v>
    <v>Image of PERKINELMER, INC.</v>
  </rv>
  <rv s="0">
    <v>https://www.bing.com/financeapi/forcetrigger?t=a1zxcw&amp;q=XNYS%3aPKI&amp;form=skydnc</v>
    <v>Learn more on Bing</v>
  </rv>
  <rv s="7">
    <v>en-US</v>
    <v>a1zxcw</v>
    <v>268435456</v>
    <v>1</v>
    <v>Powered by Refinitiv</v>
    <v>10</v>
    <v>PERKINELMER, INC. (XNYS:PKI)</v>
    <v>7</v>
    <v>11</v>
    <v>Finance</v>
    <v>4</v>
    <v>162.69999999999999</v>
    <v>62.91</v>
    <v>1.1497999999999999</v>
    <v>4.4000000000000004</v>
    <v>9.526999999999999E-4</v>
    <v>3.6195999999999999E-2</v>
    <v>0.12</v>
    <v>USD</v>
    <v>PerkinElmer Inc. is a provider of products, services and solutions for the diagnostics, life sciences and applied markets. The Company operates through two segments: Discovery &amp; Analytical Solutions and Diagnostics. Its Discovery &amp; Analytical Solutions segment serves the life sciences and applied markets. Through the Diagnostics Segment, it offers instruments, reagents, assay platforms, and software to hospitals, medical labs, clinicians, and medical research professionals. It provides early detection for genetic disorders from pregnancy to early childhood, and infectious disease testing for the diagnostics market. It offers its product under various brands, BACS-on-Beads, BIOCHIPs, Bioo Scientific, BoBs, chemagic, FragilEase, Genoglyphix, GSP, PG-Seq, PG-Find, Protein Clear, ProteinEXact and QSight, Glutomatic, Honigs Regression, HyperDSC, Inframatic, LAMBDA, NexION, NEN, OneSource, Opera Phenix, Operetta CLS and OsteoSense.</v>
    <v>14000</v>
    <v>New York Stock Exchange</v>
    <v>XNYS</v>
    <v>XNYS</v>
    <v>155 Federal St Ste 700, BOSTON, MA, 02110-1727 US</v>
    <v>130.16999999999999</v>
    <v>1630</v>
    <v>Healthcare Equipment &amp; Supplies</v>
    <v>Stock</v>
    <v>44265.000000057815</v>
    <v>1631</v>
    <v>124.26</v>
    <v>13622230000</v>
    <v>PERKINELMER, INC.</v>
    <v>PERKINELMER, INC.</v>
    <v>124.34</v>
    <v>18.750499999999999</v>
    <v>121.56</v>
    <v>125.96</v>
    <v>126.08</v>
    <v>112061800</v>
    <v>PKI</v>
    <v>PERKINELMER, INC. (XNYS:PKI)</v>
    <v>1176994</v>
    <v>1211981</v>
    <v>1947</v>
  </rv>
  <rv s="2">
    <v>1632</v>
  </rv>
  <rv s="0">
    <v>http://en.wikipedia.org/wiki/Garmin</v>
    <v>Wikipedia</v>
  </rv>
  <rv s="3">
    <v>6</v>
    <v>1634</v>
  </rv>
  <rv s="4">
    <v>9</v>
    <v>https://www.bing.com/th?id=AMMS_1359fa22553adbb2b512e17d3f209960&amp;qlt=95</v>
    <v>1635</v>
    <v>0</v>
    <v>https://www.bing.com/images/search?form=xlimg&amp;q=garmin</v>
    <v>Image of Garmin Ltd</v>
  </rv>
  <rv s="0">
    <v>https://www.bing.com/financeapi/forcetrigger?t=a1u6sm&amp;q=XNAS%3aGRMN&amp;form=skydnc</v>
    <v>Learn more on Bing</v>
  </rv>
  <rv s="7">
    <v>en-US</v>
    <v>a1u6sm</v>
    <v>268435456</v>
    <v>1</v>
    <v>Powered by Refinitiv</v>
    <v>10</v>
    <v>Garmin Ltd (XNAS:GRMN)</v>
    <v>7</v>
    <v>11</v>
    <v>Finance</v>
    <v>4</v>
    <v>133.43</v>
    <v>61.04</v>
    <v>1.0609</v>
    <v>2.71</v>
    <v>0</v>
    <v>2.2119E-2</v>
    <v>0</v>
    <v>USD</v>
    <v>Garmin Ltd. (Garmin) and subsidiaries offer global positioning system (GPS) navigation and wireless devices and applications. The Company operates through five segments. It offers a range of auto navigation products, as well as a range of products and applications designed for the mobile GPS market. It offers products to consumers around the world, including Outdoor Handhelds, Wearable Devices, Golf Devices, and Dog Tracking and Training/Pet Obedience Devices. It offers a range of products designed for use in fitness and activity tracking. Garmin offers a range of products designed for use in fitness and activity tracking. Its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v>
    <v>16000</v>
    <v>Nasdaq Stock Market</v>
    <v>XNAS</v>
    <v>XNAS</v>
    <v>Muehlentalstrasse 2, SCHAFFHAUSEN, SCHAFFHAUSEN, 8200 CH</v>
    <v>126.64</v>
    <v>1636</v>
    <v>Communications &amp; Networking</v>
    <v>Stock</v>
    <v>44264.929125520313</v>
    <v>1637</v>
    <v>122.685</v>
    <v>23471320000</v>
    <v>Garmin Ltd</v>
    <v>Garmin Ltd</v>
    <v>123.5</v>
    <v>23.702500000000001</v>
    <v>122.52</v>
    <v>125.23</v>
    <v>125.23</v>
    <v>191571400</v>
    <v>GRMN</v>
    <v>Garmin Ltd (XNAS:GRMN)</v>
    <v>835395</v>
    <v>860521</v>
    <v>2010</v>
  </rv>
  <rv s="2">
    <v>1638</v>
  </rv>
  <rv s="0">
    <v>https://www.bing.com/financeapi/forcetrigger?t=a1x12w&amp;q=XNYS%3aLNC&amp;form=skydnc</v>
    <v>Learn more on Bing</v>
  </rv>
  <rv s="1">
    <v>en-US</v>
    <v>a1x12w</v>
    <v>268435456</v>
    <v>1</v>
    <v>Powered by Refinitiv</v>
    <v>0</v>
    <v>LINCOLN NATIONAL CORPORATION (XNYS:LNC)</v>
    <v>2</v>
    <v>3</v>
    <v>Finance</v>
    <v>4</v>
    <v>62.28</v>
    <v>16.110499999999998</v>
    <v>2.2562000000000002</v>
    <v>0.17</v>
    <v>0</v>
    <v>2.8349999999999998E-3</v>
    <v>0</v>
    <v>USD</v>
    <v>Lincoln National Corporation is a holding company, which operates insurance and retirement businesses through subsidiary companies. The Company sells a range of wealth protection, accumulation and retirement income products and solutions, through its business segments. The Company operates through four segments: Annuities segment, which offers fixed (including indexed) and variable annuities; Retirement Plan Services segment, which provides employers with retirement plan products and services; Life Insurance segment, which focuses on the creation and protection of wealth through life insurance products, and Group Protection, which offers principally group non-medical insurance products. These products include fixed and indexed annuities, variable annuities, universal life insurance, variable universal life insurance, linked-benefit UL, term life insurance, indexed universal life insurance, employer-sponsored retirement plans and services, and group life, disability and dental.</v>
    <v>10000</v>
    <v>New York Stock Exchange</v>
    <v>XNYS</v>
    <v>XNYS</v>
    <v>150 N RADNOR CHESTER RD, RADNOR, PA, 19087-5252 US</v>
    <v>61.42</v>
    <v>Insurance</v>
    <v>Stock</v>
    <v>44265.000000034372</v>
    <v>1640</v>
    <v>58.69</v>
    <v>11509820000</v>
    <v>LINCOLN NATIONAL CORPORATION</v>
    <v>LINCOLN NATIONAL CORPORATION</v>
    <v>59.55</v>
    <v>25.364100000000001</v>
    <v>59.96</v>
    <v>60.13</v>
    <v>60.13</v>
    <v>191958300</v>
    <v>LNC</v>
    <v>LINCOLN NATIONAL CORPORATION (XNYS:LNC)</v>
    <v>1754922</v>
    <v>1812459</v>
    <v>1968</v>
  </rv>
  <rv s="2">
    <v>1641</v>
  </rv>
  <rv s="0">
    <v>http://en.wikipedia.org/wiki/Qualcomm</v>
    <v>Wikipedia</v>
  </rv>
  <rv s="3">
    <v>6</v>
    <v>1643</v>
  </rv>
  <rv s="4">
    <v>9</v>
    <v>https://www.bing.com/th?id=AMMS_2b1c176dae370ecc0d55a1517537f595&amp;qlt=95</v>
    <v>1644</v>
    <v>0</v>
    <v>https://www.bing.com/images/search?form=xlimg&amp;q=qualcomm</v>
    <v>Image of QUALCOMM INCORPORATED</v>
  </rv>
  <rv s="0">
    <v>https://www.bing.com/financeapi/forcetrigger?t=a21k2w&amp;q=XNAS%3aQCOM&amp;form=skydnc</v>
    <v>Learn more on Bing</v>
  </rv>
  <rv s="7">
    <v>en-US</v>
    <v>a21k2w</v>
    <v>268435456</v>
    <v>1</v>
    <v>Powered by Refinitiv</v>
    <v>10</v>
    <v>QUALCOMM INCORPORATED (XNAS:QCOM)</v>
    <v>7</v>
    <v>11</v>
    <v>Finance</v>
    <v>4</v>
    <v>167.94</v>
    <v>58</v>
    <v>1.3877999999999999</v>
    <v>5.91</v>
    <v>1.5800000000000002E-2</v>
    <v>4.7971000000000007E-2</v>
    <v>2.04</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41000</v>
    <v>Nasdaq Stock Market</v>
    <v>XNAS</v>
    <v>XNAS</v>
    <v>5775 Morehouse Dr, SAN DIEGO, CA, 92121-1714 US</v>
    <v>129.91999999999999</v>
    <v>1645</v>
    <v>Semiconductors &amp; Semiconductor Equipment</v>
    <v>Stock</v>
    <v>44265.041658228904</v>
    <v>1646</v>
    <v>126.33</v>
    <v>139955200000</v>
    <v>QUALCOMM INCORPORATED</v>
    <v>QUALCOMM INCORPORATED</v>
    <v>127.38500000000001</v>
    <v>21.041599999999999</v>
    <v>123.2</v>
    <v>129.11000000000001</v>
    <v>131.15</v>
    <v>1136000000</v>
    <v>QCOM</v>
    <v>QUALCOMM INCORPORATED (XNAS:QCOM)</v>
    <v>13130246</v>
    <v>13570552</v>
    <v>1991</v>
  </rv>
  <rv s="2">
    <v>1647</v>
  </rv>
  <rv s="0">
    <v>https://www.bing.com/financeapi/forcetrigger?t=a2139c&amp;q=XNYS%3aPNW&amp;form=skydnc</v>
    <v>Learn more on Bing</v>
  </rv>
  <rv s="1">
    <v>en-US</v>
    <v>a2139c</v>
    <v>268435456</v>
    <v>1</v>
    <v>Powered by Refinitiv</v>
    <v>0</v>
    <v>PINNACLE WEST CAPITAL CORPORATION (XNYS:PNW)</v>
    <v>2</v>
    <v>3</v>
    <v>Finance</v>
    <v>4</v>
    <v>98.284999999999997</v>
    <v>60.05</v>
    <v>0.23219999999999999</v>
    <v>-0.67</v>
    <v>0</v>
    <v>-8.5620000000000002E-3</v>
    <v>0</v>
    <v>USD</v>
    <v>Pinnacle West Capital Corporation is a holding company that operates through its subsidiaries. The Company operates through regulated electricity segment, which consists of traditional regulated retail and wholesale electricity businesses and related activities, and includes electricity generation, transmission and distribution. It owned and leased 6,236 megawatt (MW) of regulated generation capacity and the Company held a mix of both long-term and short-term purchased power agreements for additional capacity, including agreements for the purchase of renewable energy, as of December 31, 2016. Its subsidiaries include Arizona Public Service Company, which is a vertically-integrated electric utility that provides retail or wholesale electric service to the State of Arizona, with the exceptions of about one-half of the Phoenix metropolitan area, the Tucson metropolitan area and Mohave County in northwestern Arizona.</v>
    <v>88</v>
    <v>New York Stock Exchange</v>
    <v>XNYS</v>
    <v>XNYS</v>
    <v>400 N 5th St, PHOENIX, AZ, 85004-3902 US</v>
    <v>78.84</v>
    <v>Electrical Utilities &amp; IPPs</v>
    <v>Stock</v>
    <v>44265.000000010936</v>
    <v>1649</v>
    <v>77.12</v>
    <v>8818118000</v>
    <v>PINNACLE WEST CAPITAL CORPORATION</v>
    <v>PINNACLE WEST CAPITAL CORPORATION</v>
    <v>78.400000000000006</v>
    <v>17.679400000000001</v>
    <v>78.25</v>
    <v>77.58</v>
    <v>77.58</v>
    <v>112691600</v>
    <v>PNW</v>
    <v>PINNACLE WEST CAPITAL CORPORATION (XNYS:PNW)</v>
    <v>873492</v>
    <v>903315</v>
    <v>1985</v>
  </rv>
  <rv s="2">
    <v>1650</v>
  </rv>
  <rv s="0">
    <v>https://www.bing.com/financeapi/forcetrigger?t=a1sp52&amp;q=XNYS%3aFCX&amp;form=skydnc</v>
    <v>Learn more on Bing</v>
  </rv>
  <rv s="1">
    <v>en-US</v>
    <v>a1sp52</v>
    <v>268435456</v>
    <v>1</v>
    <v>Powered by Refinitiv</v>
    <v>0</v>
    <v>FREEPORT-MCMORAN INC. (XNYS:FCX)</v>
    <v>2</v>
    <v>3</v>
    <v>Finance</v>
    <v>4</v>
    <v>39.1</v>
    <v>4.82</v>
    <v>2.1528999999999998</v>
    <v>-0.56999999999999995</v>
    <v>1.181E-3</v>
    <v>-1.6555E-2</v>
    <v>0.04</v>
    <v>USD</v>
    <v>Freeport-McMoRan Inc. (FCX) is a mining company. The Company operates through geographical assets with proven and probable reserves of copper, gold and molybdenum, and traded copper producer. The Company's segments include refined copper products, copper in concentrate, gold, molybdenum, oil and other. The Company's segments include the Morenci, Cerro Verde, Grasberg copper mines, the Rod &amp; Refining operations and the United States (U.S.) Oil and Gas Operations. The Company has organized its operations into five divisions, which include North America copper mines, South America mining, Indonesia mining and Molybdenum mines. The Company's portfolio of assets includes the Grasberg minerals district in Indonesia, copper and gold deposits, and mining operations in the Americas, including the large-scale Morenci minerals district in North America and the Cerro Verde operation in South America.</v>
    <v>24500</v>
    <v>New York Stock Exchange</v>
    <v>XNYS</v>
    <v>XNYS</v>
    <v>333 N Central Ave, PHOENIX, AZ, 85004-2121 US</v>
    <v>34.17</v>
    <v>Metals &amp; Mining</v>
    <v>Stock</v>
    <v>44265.04155611094</v>
    <v>1652</v>
    <v>32.774999999999999</v>
    <v>50215480000</v>
    <v>FREEPORT-MCMORAN INC.</v>
    <v>FREEPORT-MCMORAN INC.</v>
    <v>33.380000000000003</v>
    <v>87.392399999999995</v>
    <v>34.43</v>
    <v>33.86</v>
    <v>33.9</v>
    <v>1458480000</v>
    <v>FCX</v>
    <v>FREEPORT-MCMORAN INC. (XNYS:FCX)</v>
    <v>24411817</v>
    <v>25290598</v>
    <v>1987</v>
  </rv>
  <rv s="2">
    <v>1653</v>
  </rv>
  <rv s="0">
    <v>http://en.wikipedia.org/wiki/PayPal</v>
    <v>Wikipedia</v>
  </rv>
  <rv s="3">
    <v>6</v>
    <v>1655</v>
  </rv>
  <rv s="4">
    <v>9</v>
    <v>https://www.bing.com/th?id=AMMS_bc2242417f29715aa50cc3bc4472fc18&amp;qlt=95</v>
    <v>1656</v>
    <v>0</v>
    <v>https://www.bing.com/images/search?form=xlimg&amp;q=paypal</v>
    <v>Image of PAYPAL HOLDINGS, INC.</v>
  </rv>
  <rv s="0">
    <v>https://www.bing.com/financeapi/forcetrigger?t=a21icw&amp;q=XNAS%3aPYPL&amp;form=skydnc</v>
    <v>Learn more on Bing</v>
  </rv>
  <rv s="7">
    <v>en-US</v>
    <v>a21icw</v>
    <v>268435456</v>
    <v>1</v>
    <v>Powered by Refinitiv</v>
    <v>10</v>
    <v>PAYPAL HOLDINGS, INC. (XNAS:PYPL)</v>
    <v>7</v>
    <v>11</v>
    <v>Finance</v>
    <v>4</v>
    <v>309.14</v>
    <v>82.07</v>
    <v>1.2053</v>
    <v>15.67</v>
    <v>5.7499999999999999E-3</v>
    <v>6.9309000000000009E-2</v>
    <v>1.39</v>
    <v>USD</v>
    <v>PayPal Holdings, Inc. is a technology platform and digital payments company that enables digital and mobile payments on behalf of consumers and merchants. The Company's combined payment solutions, including its PayPal, PayPal Credit, Braintree, Venmo, Xoom and Paydiant products, compose its Payments Platform. It operates a two-sided global technology platform that links its customers, both merchants and consumers, around the globe to facilitate the processing of payment transactions, allowing it to connect merchants and consumers. It allows its customers to use their account for both purchase and paying for goods, as well as to transfer and withdraw funds. It enables consumers to exchange funds with merchants using funding sources, which include bank account, PayPal account balance, PayPal Credit account, credit and debit card or other stored value products. It offers consumers person-to-person payment solutions through its PayPal Website and mobile application, Venmo and Xoom.</v>
    <v>26500</v>
    <v>Nasdaq Stock Market</v>
    <v>XNAS</v>
    <v>XNAS</v>
    <v>2211 N 1st St, SAN JOSE, CA, 95131 US</v>
    <v>244.44</v>
    <v>1657</v>
    <v>Software &amp; IT Services</v>
    <v>Stock</v>
    <v>44265.041606631246</v>
    <v>1658</v>
    <v>236.04</v>
    <v>264791100000</v>
    <v>PAYPAL HOLDINGS, INC.</v>
    <v>PAYPAL HOLDINGS, INC.</v>
    <v>240.98</v>
    <v>63.905000000000001</v>
    <v>226.09</v>
    <v>241.76</v>
    <v>243.15</v>
    <v>1171176000</v>
    <v>PYPL</v>
    <v>PAYPAL HOLDINGS, INC. (XNAS:PYPL)</v>
    <v>12071203</v>
    <v>12516309</v>
    <v>2015</v>
  </rv>
  <rv s="2">
    <v>1659</v>
  </rv>
  <rv s="0">
    <v>http://en.wikipedia.org/wiki/Electronic_Arts</v>
    <v>Wikipedia</v>
  </rv>
  <rv s="3">
    <v>6</v>
    <v>1661</v>
  </rv>
  <rv s="4">
    <v>9</v>
    <v>https://www.bing.com/th?id=AMMS_1b93d13520686c781bb1588e8724a5e9&amp;qlt=95</v>
    <v>1662</v>
    <v>0</v>
    <v>https://www.bing.com/images/search?form=xlimg&amp;q=electronic+arts</v>
    <v>Image of ELECTRONIC ARTS INC.</v>
  </rv>
  <rv s="0">
    <v>https://www.bing.com/financeapi/forcetrigger?t=a1rjec&amp;q=XNAS%3aEA&amp;form=skydnc</v>
    <v>Learn more on Bing</v>
  </rv>
  <rv s="7">
    <v>en-US</v>
    <v>a1rjec</v>
    <v>268435456</v>
    <v>1</v>
    <v>Powered by Refinitiv</v>
    <v>10</v>
    <v>ELECTRONIC ARTS INC. (XNAS:EA)</v>
    <v>7</v>
    <v>11</v>
    <v>Finance</v>
    <v>4</v>
    <v>150.30000000000001</v>
    <v>85.69</v>
    <v>0.91790000000000005</v>
    <v>3.72</v>
    <v>-1.604E-3</v>
    <v>2.9243000000000002E-2</v>
    <v>-0.21</v>
    <v>USD</v>
    <v>Electronic Arts Inc. develops, markets, publishes and distributes games, content and services that can be played by consumers on a range of platforms, which include consoles, personal computers (PCs), mobile phones and tablets. The Company's games and services are based on a portfolio of intellectual property that includes established brands, such as FIFA, Madden NFL, Star Wars, Battlefield, the Sims and Need for Speed. The Company markets and sells its games and services through retail channels and through digital distribution channels. The Company's PC games and additional content can be downloaded directly through its Origin online platform, as well as through third-party online download stores. Its mobile, tablet and PC free-to-download games and additional content are available through third-party application storefronts, such as the Apple Application Store and Google Play.</v>
    <v>9800</v>
    <v>Nasdaq Stock Market</v>
    <v>XNAS</v>
    <v>XNAS</v>
    <v>209 Redwood Shores Pkwy, REDWOOD CITY, CA, 94065-1175 US</v>
    <v>133.04</v>
    <v>1663</v>
    <v>Software &amp; IT Services</v>
    <v>Stock</v>
    <v>44265.034869003903</v>
    <v>1664</v>
    <v>129.965</v>
    <v>36588910000</v>
    <v>ELECTRONIC ARTS INC.</v>
    <v>ELECTRONIC ARTS INC.</v>
    <v>130.24</v>
    <v>31.5227</v>
    <v>127.21</v>
    <v>130.93</v>
    <v>130.72</v>
    <v>287626000</v>
    <v>EA</v>
    <v>ELECTRONIC ARTS INC. (XNAS:EA)</v>
    <v>2936954</v>
    <v>3057444</v>
    <v>1991</v>
  </rv>
  <rv s="2">
    <v>1665</v>
  </rv>
  <rv s="0">
    <v>https://www.bing.com/financeapi/forcetrigger?t=bp8fww&amp;q=XNAS%3aFOXA&amp;form=skydnc</v>
    <v>Learn more on Bing</v>
  </rv>
  <rv s="10">
    <v>en-US</v>
    <v>bp8fww</v>
    <v>268435456</v>
    <v>1</v>
    <v>Powered by Refinitiv</v>
    <v>16</v>
    <v>FOX CORPORATION (XNAS:FOXA)</v>
    <v>7</v>
    <v>17</v>
    <v>Finance</v>
    <v>4</v>
    <v>42.624699999999997</v>
    <v>19.809999999999999</v>
    <v>-1.78</v>
    <v>-7.4399999999999996E-3</v>
    <v>-4.2279999999999998E-2</v>
    <v>-0.3</v>
    <v>USD</v>
    <v>Fox Corporation is a news, sports and entertainment company. The Company operates through three segments: Cable Network Programming, Television and Other, Corporate and Eliminations. The Cable Network Programming segment consists of the production and licensing of news and sports content distributed primarily through cable television systems, direct broadcast satellite operators, telecommunication companies and online video distributors, primarily in the United States. The Company’s Television segment consists of the acquisition, marketing and distribution of broadcast network programming nationally under the FOX brand. Its Other, Corporate and Eliminations segment includes FOX Studios lot, which provides television and film production services along with office space, studio operation services.</v>
    <v>9000</v>
    <v>Nasdaq Stock Market</v>
    <v>XNAS</v>
    <v>XNAS</v>
    <v>1211 Avenue of the Americas, NEW YORK, NY, 10036-8701 US</v>
    <v>42.274999999999999</v>
    <v>1291</v>
    <v>Media &amp; Publishing</v>
    <v>Stock</v>
    <v>44265.035295092188</v>
    <v>1667</v>
    <v>40.04</v>
    <v>24405890000</v>
    <v>FOX CORPORATION</v>
    <v>FOX CORPORATION</v>
    <v>42.15</v>
    <v>16.632999999999999</v>
    <v>42.1</v>
    <v>40.32</v>
    <v>40.020000000000003</v>
    <v>590543200</v>
    <v>FOXA</v>
    <v>FOX CORPORATION (XNAS:FOXA)</v>
    <v>5377651</v>
    <v>5607789</v>
    <v>2018</v>
  </rv>
  <rv s="2">
    <v>1668</v>
  </rv>
  <rv s="0">
    <v>http://en.wikipedia.org/wiki/Sempra_Energy</v>
    <v>Wikipedia</v>
  </rv>
  <rv s="3">
    <v>6</v>
    <v>1670</v>
  </rv>
  <rv s="4">
    <v>9</v>
    <v>https://www.bing.com/th?id=AMMS_db4e8113b042982654a2a8699cff99e8&amp;qlt=95</v>
    <v>1671</v>
    <v>0</v>
    <v>https://www.bing.com/images/search?form=xlimg&amp;q=sempra+energy</v>
    <v>Image of SEMPRA ENERGY</v>
  </rv>
  <rv s="0">
    <v>https://www.bing.com/financeapi/forcetrigger?t=a23jjc&amp;q=XNYS%3aSRE&amp;form=skydnc</v>
    <v>Learn more on Bing</v>
  </rv>
  <rv s="7">
    <v>en-US</v>
    <v>a23jjc</v>
    <v>268435456</v>
    <v>1</v>
    <v>Powered by Refinitiv</v>
    <v>10</v>
    <v>SEMPRA ENERGY (XNYS:SRE)</v>
    <v>7</v>
    <v>11</v>
    <v>Finance</v>
    <v>4</v>
    <v>137.47</v>
    <v>88</v>
    <v>0.61219999999999997</v>
    <v>0.52</v>
    <v>0</v>
    <v>4.2309999999999995E-3</v>
    <v>0</v>
    <v>USD</v>
    <v>Sempra Energy is an energy infrastructure company. The Company invests in, develops and operates energy infrastructure, and provides electric and gas services to customers in North America. The Company’s segments are San Diego Gas &amp; Electric Company (SDG&amp;E), Southern California Gas Company (SoCalGas), Sempra Texas Utilities, Sempra Mexico, and Sempra Liquefied Natural Gas (LNG). SDG&amp;E provides electric services and natural gas services. SoCalGas owns and operates a natural gas distribution, transmission and storage system that supplies natural gas. Sempra Mexico segment includes energy infrastructure business. Sempra LNG develops projects for the export of LNG, holds an interest in a facility for the export of LNG, owns and operates natural gas pipelines, and buys, sells and transports natural gas through its marketing operations, all within the United States and Mexico. Sempra Texas Utilities includes its investment in Oncor Holdings.</v>
    <v>14706</v>
    <v>New York Stock Exchange</v>
    <v>XNYS</v>
    <v>XNYS</v>
    <v>488 8th Ave, PO Box 129400, SAN DIEGO, CA, 92101-7123 US</v>
    <v>124.74120000000001</v>
    <v>1672</v>
    <v>Multiline Utilities</v>
    <v>Stock</v>
    <v>44265.029970289062</v>
    <v>1673</v>
    <v>122.57</v>
    <v>37191500000</v>
    <v>SEMPRA ENERGY</v>
    <v>SEMPRA ENERGY</v>
    <v>122.95</v>
    <v>19.218699999999998</v>
    <v>122.91</v>
    <v>123.43</v>
    <v>123.43</v>
    <v>302591400</v>
    <v>SRE</v>
    <v>SEMPRA ENERGY (XNYS:SRE)</v>
    <v>1281872</v>
    <v>1338816</v>
    <v>1996</v>
  </rv>
  <rv s="2">
    <v>1674</v>
  </rv>
  <rv s="0">
    <v>http://en.wikipedia.org/wiki/IBM</v>
    <v>Wikipedia</v>
  </rv>
  <rv s="3">
    <v>6</v>
    <v>1676</v>
  </rv>
  <rv s="4">
    <v>9</v>
    <v>https://www.bing.com/th?id=AMMS_41da901be1b295dc42c72dadb9c0f67d&amp;qlt=95</v>
    <v>1677</v>
    <v>0</v>
    <v>https://www.bing.com/images/search?form=xlimg&amp;q=ibm</v>
    <v>Image of INTERNATIONAL BUSINESS MACHINES CORPORATION</v>
  </rv>
  <rv s="0">
    <v>https://www.bing.com/financeapi/forcetrigger?t=a1v6nm&amp;q=XNYS%3aIBM&amp;form=skydnc</v>
    <v>Learn more on Bing</v>
  </rv>
  <rv s="7">
    <v>en-US</v>
    <v>a1v6nm</v>
    <v>268435456</v>
    <v>1</v>
    <v>Powered by Refinitiv</v>
    <v>10</v>
    <v>INTERNATIONAL BUSINESS MACHINES CORPORATION (XNYS:IBM)</v>
    <v>7</v>
    <v>11</v>
    <v>Finance</v>
    <v>4</v>
    <v>135.88</v>
    <v>90.56</v>
    <v>1.1957</v>
    <v>-0.63</v>
    <v>-6.4420000000000005E-4</v>
    <v>-5.0480000000000004E-3</v>
    <v>-0.08</v>
    <v>USD</v>
    <v>International Business Machines Corporation (IBM) is a technology company. The Company operates through five segments: Cloud &amp; Cognitive Software, Global Business Services, Global Technology Services, Systems and Global Financing. The Cloud &amp; Cognitive Software Solutions segment delivers integrated and secure cloud, data and artificial intelligence (AI) solutions to its clients. It comprises three business areas: cognitive applications, cloud &amp; data platforms, and transaction processing platforms. Global Business Services segment provides consulting, business process and application management services. Its Global Technology Services segment provides information technology (IT) infrastructure and platform services. The Systems segment provides infrastructure platforms to help meet the requirements of multi-cloud and enterprise AI workloads. Its Global Financing segment is engaged in financing, which is primarily conducted through IBM Credit LLC, and remanufacturing and remarketing.</v>
    <v>375300</v>
    <v>New York Stock Exchange</v>
    <v>XNYS</v>
    <v>XNYS</v>
    <v>1 New Orchard Rd, ARMONK, NY, 10504-1722 US</v>
    <v>126.43</v>
    <v>1678</v>
    <v>Software &amp; IT Services</v>
    <v>Stock</v>
    <v>44265.040416168747</v>
    <v>1679</v>
    <v>124.16</v>
    <v>111529500000</v>
    <v>INTERNATIONAL BUSINESS MACHINES CORPORATION</v>
    <v>INTERNATIONAL BUSINESS MACHINES CORPORATION</v>
    <v>125.4</v>
    <v>19.939399999999999</v>
    <v>124.81</v>
    <v>124.18</v>
    <v>124.1</v>
    <v>893594100</v>
    <v>IBM</v>
    <v>INTERNATIONAL BUSINESS MACHINES CORPORATION (XNYS:IBM)</v>
    <v>5609029</v>
    <v>5865141</v>
    <v>1911</v>
  </rv>
  <rv s="2">
    <v>1680</v>
  </rv>
  <rv s="0">
    <v>http://en.wikipedia.org/wiki/NRG_Energy</v>
    <v>Wikipedia</v>
  </rv>
  <rv s="3">
    <v>6</v>
    <v>1682</v>
  </rv>
  <rv s="4">
    <v>9</v>
    <v>https://www.bing.com/th?id=AMMS_e2492023c3ac3acc9db80f2e773bdb27&amp;qlt=95</v>
    <v>1683</v>
    <v>0</v>
    <v>https://www.bing.com/images/search?form=xlimg&amp;q=nrg+energy</v>
    <v>Image of NRG ENERGY, INC.</v>
  </rv>
  <rv s="0">
    <v>https://www.bing.com/financeapi/forcetrigger?t=a1ypc7&amp;q=XNYS%3aNRG&amp;form=skydnc</v>
    <v>Learn more on Bing</v>
  </rv>
  <rv s="7">
    <v>en-US</v>
    <v>a1ypc7</v>
    <v>268435456</v>
    <v>1</v>
    <v>Powered by Refinitiv</v>
    <v>10</v>
    <v>NRG ENERGY, INC. (XNYS:NRG)</v>
    <v>7</v>
    <v>11</v>
    <v>Finance</v>
    <v>4</v>
    <v>43.54</v>
    <v>19.54</v>
    <v>0.84409999999999996</v>
    <v>1.2</v>
    <v>4.6699999999999997E-4</v>
    <v>2.8825E-2</v>
    <v>0.02</v>
    <v>USD</v>
    <v>NRG Energy, Inc. (NRG) is an integrated power company. The Company generates electricity and provide energy solutions and natural gas to residential, small business, and commercial and industrial customers through its diverse portfolio of retail brands. The Company's segments are Texas, East and West/Other. The Company’s Texas segment includes all activity related to customer, plant and market operations in Texas. Its East segment include all the customer operations related to energy solutions in North America. The Company’s West/Other segment include the operations of Cottonwood power plant and other solar generating assets.</v>
    <v>4104</v>
    <v>New York Stock Exchange</v>
    <v>XNYS</v>
    <v>XNYS</v>
    <v>804 Carnegie Ctr, PRINCETON, NJ, 08540-6023 US</v>
    <v>43.1</v>
    <v>1684</v>
    <v>Electrical Utilities &amp; IPPs</v>
    <v>Stock</v>
    <v>44265.032038657031</v>
    <v>1685</v>
    <v>41.67</v>
    <v>10186360000</v>
    <v>NRG ENERGY, INC.</v>
    <v>NRG ENERGY, INC.</v>
    <v>42.3</v>
    <v>20.211200000000002</v>
    <v>41.63</v>
    <v>42.83</v>
    <v>42.85</v>
    <v>244687900</v>
    <v>NRG</v>
    <v>NRG ENERGY, INC. (XNYS:NRG)</v>
    <v>3653012</v>
    <v>3820708</v>
    <v>1992</v>
  </rv>
  <rv s="2">
    <v>1686</v>
  </rv>
  <rv s="0">
    <v>http://en.wikipedia.org/wiki/Whirlpool_Corporation</v>
    <v>Wikipedia</v>
  </rv>
  <rv s="3">
    <v>6</v>
    <v>1688</v>
  </rv>
  <rv s="4">
    <v>9</v>
    <v>https://www.bing.com/th?id=AMMS_1dcd5195eaa80f2281cc7a682a518bfc&amp;qlt=95</v>
    <v>1689</v>
    <v>0</v>
    <v>https://www.bing.com/images/search?form=xlimg&amp;q=whirlpool+corporation</v>
    <v>Image of WHIRLPOOL CORPORATION</v>
  </rv>
  <rv s="0">
    <v>https://www.bing.com/financeapi/forcetrigger?t=a25vnm&amp;q=XNYS%3aWHR&amp;form=skydnc</v>
    <v>Learn more on Bing</v>
  </rv>
  <rv s="7">
    <v>en-US</v>
    <v>a25vnm</v>
    <v>268435456</v>
    <v>1</v>
    <v>Powered by Refinitiv</v>
    <v>10</v>
    <v>WHIRLPOOL CORPORATION (XNYS:WHR)</v>
    <v>7</v>
    <v>19</v>
    <v>Finance</v>
    <v>4</v>
    <v>214.68</v>
    <v>64</v>
    <v>1.857</v>
    <v>-3.15</v>
    <v>0</v>
    <v>-1.5595000000000001E-2</v>
    <v>0</v>
    <v>USD</v>
    <v>Whirlpool Corporation is a manufacturer and marketer of home appliances. The Company's segments include North America; Europe, Middle East and Africa (EMEA); Latin America, and Asia. In North America, the Company markets and distributes home appliances and small domestic appliances under a range of brand names. In EMEA, it markets and distributes its home appliances primarily under the Whirlpool, Bauknecht, Ignis, Maytag, Laden, Indesit and Privileg brand names, and domestic appliances under the KitchenAid, Hotpoint and Hotpoint-Ariston brand names. In Latin America, it markets and distributes its home appliances and small domestic appliances primarily under the Consul, Brastemp, Whirlpool and KitchenAid brand names. The Company markets and distributes its products in Asia primarily under the Whirlpool, Maytag, KitchenAid, Amana, Bauknecht, Jenn-Air, Diqua and Royalstar brand names. It manufactures and markets a line of home appliances and related products.</v>
    <v>78000</v>
    <v>New York Stock Exchange</v>
    <v>XNYS</v>
    <v>XNYS</v>
    <v>2000 N M 63, BENTON HARBOR, MI, 49022-2692 US</v>
    <v>206.09</v>
    <v>1690</v>
    <v>Household Goods</v>
    <v>Stock</v>
    <v>44265</v>
    <v>1691</v>
    <v>198.84</v>
    <v>12679220000</v>
    <v>WHIRLPOOL CORPORATION</v>
    <v>WHIRLPOOL CORPORATION</v>
    <v>203.69</v>
    <v>11.875500000000001</v>
    <v>201.99</v>
    <v>198.84</v>
    <v>198.84</v>
    <v>62771520</v>
    <v>WHR</v>
    <v>WHIRLPOOL CORPORATION (XNYS:WHR)</v>
    <v>634971</v>
    <v>664357</v>
    <v>1955</v>
  </rv>
  <rv s="2">
    <v>1692</v>
  </rv>
  <rv s="0">
    <v>http://en.wikipedia.org/wiki/ConocoPhillips</v>
    <v>Wikipedia</v>
  </rv>
  <rv s="3">
    <v>6</v>
    <v>1694</v>
  </rv>
  <rv s="4">
    <v>9</v>
    <v>https://www.bing.com/th?id=AMMS_51289bfdf2631c7506b357fd26907d7f&amp;qlt=95</v>
    <v>1695</v>
    <v>0</v>
    <v>https://www.bing.com/images/search?form=xlimg&amp;q=conocophillips</v>
    <v>Image of CONOCOPHILLIPS</v>
  </rv>
  <rv s="0">
    <v>https://www.bing.com/financeapi/forcetrigger?t=a1q5nm&amp;q=XNYS%3aCOP&amp;form=skydnc</v>
    <v>Learn more on Bing</v>
  </rv>
  <rv s="7">
    <v>en-US</v>
    <v>a1q5nm</v>
    <v>268435456</v>
    <v>1</v>
    <v>Powered by Refinitiv</v>
    <v>10</v>
    <v>CONOCOPHILLIPS (XNYS:COP)</v>
    <v>7</v>
    <v>11</v>
    <v>Finance</v>
    <v>4</v>
    <v>59.94</v>
    <v>20.84</v>
    <v>1.7932999999999999</v>
    <v>-0.88</v>
    <v>-5.1810000000000007E-4</v>
    <v>-1.4971000000000002E-2</v>
    <v>-0.03</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9700</v>
    <v>New York Stock Exchange</v>
    <v>XNYS</v>
    <v>XNYS</v>
    <v>925 N Eldridge Pkwy, HOUSTON, TX, 77079-2703 US</v>
    <v>59.6</v>
    <v>1696</v>
    <v>Oil &amp; Gas</v>
    <v>Stock</v>
    <v>44265.038942568754</v>
    <v>1697</v>
    <v>57.45</v>
    <v>79631300000</v>
    <v>CONOCOPHILLIPS</v>
    <v>CONOCOPHILLIPS</v>
    <v>58.63</v>
    <v>0</v>
    <v>58.78</v>
    <v>57.9</v>
    <v>57.87</v>
    <v>1354735000</v>
    <v>COP</v>
    <v>CONOCOPHILLIPS (XNYS:COP)</v>
    <v>10193217</v>
    <v>10665107</v>
    <v>2001</v>
  </rv>
  <rv s="2">
    <v>1698</v>
  </rv>
  <rv s="0">
    <v>http://en.wikipedia.org/wiki/Universal_Health_Services</v>
    <v>Wikipedia</v>
  </rv>
  <rv s="3">
    <v>6</v>
    <v>1700</v>
  </rv>
  <rv s="4">
    <v>9</v>
    <v>https://www.bing.com/th?id=AMMS_83ff257e302e723215ee8a478cabffe9&amp;qlt=95</v>
    <v>1701</v>
    <v>0</v>
    <v>https://www.bing.com/images/search?form=xlimg&amp;q=universal+health+services</v>
    <v>Image of UNIVERSAL HEALTH SERVICES, INC.</v>
  </rv>
  <rv s="0">
    <v>https://www.bing.com/financeapi/forcetrigger?t=a24v8m&amp;q=XNYS%3aUHS&amp;form=skydnc</v>
    <v>Learn more on Bing</v>
  </rv>
  <rv s="7">
    <v>en-US</v>
    <v>a24v8m</v>
    <v>268435456</v>
    <v>1</v>
    <v>Powered by Refinitiv</v>
    <v>10</v>
    <v>UNIVERSAL HEALTH SERVICES, INC. (XNYS:UHS)</v>
    <v>7</v>
    <v>11</v>
    <v>Finance</v>
    <v>4</v>
    <v>143.83500000000001</v>
    <v>65.2</v>
    <v>1.1691</v>
    <v>-3.22</v>
    <v>0</v>
    <v>-2.3925999999999999E-2</v>
    <v>0</v>
    <v>USD</v>
    <v>Universal Health Services, Inc. is a holding company. The Company's principal business is owning and operating, through its subsidiaries, acute care hospitals and outpatient facilities, and behavioral healthcare facilities. The Company's segments include Acute Care Hospital Services, Behavioral Health Services and Other. As of August 1, 2018, the Company owned and/or operated more than 326 inpatient facilities, and 32 outpatient and other facilities, located in 37 states, Washington, District of Columbia, the United Kingdom, Puerto Rico and the United States Virgin Islands. The Company's hospitals provide a range of services, such as oncology, diagnostic care, coronary care, pediatric services, pharmacy services and/or behavioral health services. As of February 28, 2017, its acute care facilities located in the United States included 26 inpatient acute care hospitals; four free-standing emergency departments, and four outpatient surgery/cancer care centers and one surgical hospital.</v>
    <v>68100</v>
    <v>New York Stock Exchange</v>
    <v>XNYS</v>
    <v>XNYS</v>
    <v>367 S GULPH RD, KING OF PRUSSIA, PA, 19406-3121 US</v>
    <v>136.69499999999999</v>
    <v>1702</v>
    <v>Healthcare Providers &amp; Services</v>
    <v>Stock</v>
    <v>44265.000000010936</v>
    <v>1703</v>
    <v>130.97499999999999</v>
    <v>11451370000</v>
    <v>UNIVERSAL HEALTH SERVICES, INC.</v>
    <v>UNIVERSAL HEALTH SERVICES, INC.</v>
    <v>135.63</v>
    <v>12.225</v>
    <v>134.58000000000001</v>
    <v>131.36000000000001</v>
    <v>131.36000000000001</v>
    <v>85093890</v>
    <v>UHS</v>
    <v>UNIVERSAL HEALTH SERVICES, INC. (XNYS:UHS)</v>
    <v>584643</v>
    <v>614536</v>
    <v>1979</v>
  </rv>
  <rv s="2">
    <v>1704</v>
  </rv>
  <rv s="0">
    <v>http://es.wikipedia.org/wiki/The_Bank_of_New_York_Mellon</v>
    <v>Wikipedia</v>
  </rv>
  <rv s="3">
    <v>6</v>
    <v>1706</v>
  </rv>
  <rv s="4">
    <v>9</v>
    <v>https://www.bing.com/th?id=AMMS_92555b27b2f8f9ffad617ad1dbdce053&amp;qlt=95</v>
    <v>1707</v>
    <v>0</v>
    <v>https://www.bing.com/images/search?form=xlimg&amp;q=the+bank+of+new+york+mellon</v>
    <v>Image of THE BANK OF NEW YORK MELLON CORPORATION</v>
  </rv>
  <rv s="0">
    <v>https://www.bing.com/financeapi/forcetrigger?t=a1ojc7&amp;q=XNYS%3aBK&amp;form=skydnc</v>
    <v>Learn more on Bing</v>
  </rv>
  <rv s="7">
    <v>en-US</v>
    <v>a1ojc7</v>
    <v>268435456</v>
    <v>1</v>
    <v>Powered by Refinitiv</v>
    <v>10</v>
    <v>THE BANK OF NEW YORK MELLON CORPORATION (XNYS:BK)</v>
    <v>7</v>
    <v>11</v>
    <v>Finance</v>
    <v>4</v>
    <v>46.836199999999998</v>
    <v>26.4</v>
    <v>1.0398000000000001</v>
    <v>-0.69</v>
    <v>-1.8468999999999999E-2</v>
    <v>-1.5122E-2</v>
    <v>-0.83</v>
    <v>USD</v>
    <v>The Bank of New York Mellon Corporation is a global investments company, which is focused on helping its clients manage and service their financial assets throughout the investment lifecycle. It provides financial services for institutions, corporations or individual investors. It allows clients to create, trade, hold, manage, service, distribute or restructure investments. It delivers Investment Management and Investment Services in 35 countries. It also has an Other segment, which includes the leasing portfolio, corporate treasury activities, derivatives and other trading, corporate and bank-owned life insurance and renewable energy investments, and business exits. As of September 30, 2018, the Company had $34.5 trillion in assets under custody and/or administration and $1.8 trillion in assets under management. It offers a range of actively managed equity and fixed income. It offers asset servicing, clearing services, issuer services and treasury services to its clients.</v>
    <v>48500</v>
    <v>New York Stock Exchange</v>
    <v>XNYS</v>
    <v>XNYS</v>
    <v>240 Greenwich St, NEW YORK, NY, 10007-2163 US</v>
    <v>45.935000000000002</v>
    <v>1708</v>
    <v>Investment Banking &amp; Investment Services</v>
    <v>Stock</v>
    <v>44265.040425832813</v>
    <v>1709</v>
    <v>44.35</v>
    <v>40015290000</v>
    <v>THE BANK OF NEW YORK MELLON CORPORATION</v>
    <v>THE BANK OF NEW YORK MELLON CORPORATION</v>
    <v>45.03</v>
    <v>11.9092</v>
    <v>45.63</v>
    <v>44.94</v>
    <v>44.11</v>
    <v>876951400</v>
    <v>BK</v>
    <v>THE BANK OF NEW YORK MELLON CORPORATION (XNYS:BK)</v>
    <v>6057814</v>
    <v>6367863</v>
    <v>2007</v>
  </rv>
  <rv s="2">
    <v>1710</v>
  </rv>
  <rv s="0">
    <v>http://en.wikipedia.org/wiki/PulteGroup</v>
    <v>Wikipedia</v>
  </rv>
  <rv s="3">
    <v>6</v>
    <v>1712</v>
  </rv>
  <rv s="4">
    <v>9</v>
    <v>https://www.bing.com/th?id=AMMS_4ce6f7fe1a80d6abf24696a6599df50a&amp;qlt=95</v>
    <v>1713</v>
    <v>0</v>
    <v>https://www.bing.com/images/search?form=xlimg&amp;q=pulte+homes</v>
    <v>Image of PULTEGROUP, INC.</v>
  </rv>
  <rv s="0">
    <v>https://www.bing.com/financeapi/forcetrigger?t=a1zutc&amp;q=XNYS%3aPHM&amp;form=skydnc</v>
    <v>Learn more on Bing</v>
  </rv>
  <rv s="7">
    <v>en-US</v>
    <v>a1zutc</v>
    <v>268435456</v>
    <v>1</v>
    <v>Powered by Refinitiv</v>
    <v>10</v>
    <v>PULTEGROUP, INC. (XNYS:PHM)</v>
    <v>7</v>
    <v>11</v>
    <v>Finance</v>
    <v>4</v>
    <v>50.23</v>
    <v>17.12</v>
    <v>1.4079999999999999</v>
    <v>-7.0000000000000007E-2</v>
    <v>0</v>
    <v>-1.4760000000000001E-3</v>
    <v>0</v>
    <v>USD</v>
    <v>PulteGroup, Inc. is a homebuilder in the United States. The Company's segments include Homebuilding and Financial Services. Its Homebuilding operations are engaged in the acquisition and development of land primarily for residential purposes within the United States and the construction of housing on such land. Its Financial Services operations consist principally of mortgage banking and title operations. The Company conducts its financial services business, through Pulte Mortgage LLC (Pulte Mortgage) and other subsidiaries. Pulte Mortgage arranges financing through the origination of mortgage loans. The Company's subsidiaries are engaged in the homebuilding business. It offers a product line to meet the needs of homebuyers in its focused markets. Through its brands, which include Centex, Pulte Homes, Del Webb, DiVosta Homes, and John Wieland Homes and Neighborhoods, the Company offers a range of home designs, including single-family detached, townhouses, condominiums and duplexes.</v>
    <v>5249</v>
    <v>New York Stock Exchange</v>
    <v>XNYS</v>
    <v>XNYS</v>
    <v>3350 PEACHTREE ROAD NORTHEAST, SUITE 150, ATLANTA, GA, 30326 US</v>
    <v>48.75</v>
    <v>1714</v>
    <v>Homebuilding &amp; Construction Supplies</v>
    <v>Stock</v>
    <v>44265.021019270309</v>
    <v>1715</v>
    <v>47.080500000000001</v>
    <v>12606050000</v>
    <v>PULTEGROUP, INC.</v>
    <v>PULTEGROUP, INC.</v>
    <v>48.06</v>
    <v>9.141</v>
    <v>47.41</v>
    <v>47.34</v>
    <v>47.34</v>
    <v>265894200</v>
    <v>PHM</v>
    <v>PULTEGROUP, INC. (XNYS:PHM)</v>
    <v>2716690</v>
    <v>2856793</v>
    <v>1987</v>
  </rv>
  <rv s="2">
    <v>1716</v>
  </rv>
  <rv s="0">
    <v>http://en.wikipedia.org/wiki/Republic_Services</v>
    <v>Wikipedia</v>
  </rv>
  <rv s="3">
    <v>6</v>
    <v>1718</v>
  </rv>
  <rv s="4">
    <v>9</v>
    <v>https://www.bing.com/th?id=AMMS_3d3003ae4d5bc18c51853367e02c1d0b&amp;qlt=95</v>
    <v>1719</v>
    <v>0</v>
    <v>https://www.bing.com/images/search?form=xlimg&amp;q=republic+services</v>
    <v>Image of REPUBLIC SERVICES, INC.</v>
  </rv>
  <rv s="0">
    <v>https://www.bing.com/financeapi/forcetrigger?t=a229ec&amp;q=XNYS%3aRSG&amp;form=skydnc</v>
    <v>Learn more on Bing</v>
  </rv>
  <rv s="7">
    <v>en-US</v>
    <v>a229ec</v>
    <v>268435456</v>
    <v>1</v>
    <v>Powered by Refinitiv</v>
    <v>10</v>
    <v>REPUBLIC SERVICES, INC. (XNYS:RSG)</v>
    <v>7</v>
    <v>11</v>
    <v>Finance</v>
    <v>4</v>
    <v>103.79</v>
    <v>65.37</v>
    <v>0.67020000000000002</v>
    <v>-1.01</v>
    <v>1.0569999999999999E-4</v>
    <v>-1.056E-2</v>
    <v>0.01</v>
    <v>USD</v>
    <v>Republic Services, Inc. is a provider of non-hazardous solid waste collection, transfer, disposal, recycling and energy services. The Company's segments include Group 1, Group 2 and Corporate entities. Its Group 1 and Group 2 segments provide integrated waste management services. Group 1 consists of geographic areas located in the western and portions of the mid-western United States. Group 2 consists of geographic areas located in Texas, the southeastern and portions of the mid-western United States, and the eastern seaboard of the United States. As of December 31, 2016, it operated in 39 states and Puerto Rico through 333 collection operations, 204 transfer stations, 192 active landfills, 64 recycling centers, seven treatment, recovery and disposal facilities, and 10 salt water disposal wells. As of December 31, 2016, it also operated 71 landfill gas and renewable energy projects and had post-closure responsibility for 124 closed landfills.</v>
    <v>35000</v>
    <v>New York Stock Exchange</v>
    <v>XNYS</v>
    <v>XNYS</v>
    <v>18500 N Allied Way, PHOENIX, AZ, 85054-6164 US</v>
    <v>96.32</v>
    <v>1720</v>
    <v>Professional &amp; Commercial Services</v>
    <v>Stock</v>
    <v>44265.000000010936</v>
    <v>1721</v>
    <v>94.61</v>
    <v>30499440000</v>
    <v>REPUBLIC SERVICES, INC.</v>
    <v>REPUBLIC SERVICES, INC.</v>
    <v>95.62</v>
    <v>31.625599999999999</v>
    <v>95.64</v>
    <v>94.63</v>
    <v>94.64</v>
    <v>318898300</v>
    <v>RSG</v>
    <v>REPUBLIC SERVICES, INC. (XNYS:RSG)</v>
    <v>1503989</v>
    <v>1582407</v>
    <v>1996</v>
  </rv>
  <rv s="2">
    <v>1722</v>
  </rv>
  <rv s="0">
    <v>http://en.wikipedia.org/wiki/Chubb_Limited</v>
    <v>Wikipedia</v>
  </rv>
  <rv s="3">
    <v>6</v>
    <v>1724</v>
  </rv>
  <rv s="4">
    <v>9</v>
    <v>https://www.bing.com/th?id=AMMS_3a12ddbc238e82f664c1a861fd8f59ae&amp;qlt=95</v>
    <v>1725</v>
    <v>0</v>
    <v>https://www.bing.com/images/search?form=xlimg&amp;q=chubb</v>
    <v>Image of Chubb Ltd</v>
  </rv>
  <rv s="0">
    <v>https://www.bing.com/financeapi/forcetrigger?t=a1p8tc&amp;q=XNYS%3aCB&amp;form=skydnc</v>
    <v>Learn more on Bing</v>
  </rv>
  <rv s="7">
    <v>en-US</v>
    <v>a1p8tc</v>
    <v>268435456</v>
    <v>1</v>
    <v>Powered by Refinitiv</v>
    <v>10</v>
    <v>Chubb Ltd (XNYS:CB)</v>
    <v>7</v>
    <v>11</v>
    <v>Finance</v>
    <v>4</v>
    <v>176.4</v>
    <v>87.35</v>
    <v>0.7087</v>
    <v>-3.58</v>
    <v>0</v>
    <v>-2.0666000000000004E-2</v>
    <v>0</v>
    <v>USD</v>
    <v>Chubb Limited is a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31000</v>
    <v>New York Stock Exchange</v>
    <v>XNYS</v>
    <v>XNYS</v>
    <v>Baerengasse 32, ZUERICH, ZUERICH, 8001 CH</v>
    <v>173.3</v>
    <v>1726</v>
    <v>Insurance</v>
    <v>Stock</v>
    <v>44265.000000046093</v>
    <v>1727</v>
    <v>169.46</v>
    <v>77992460000</v>
    <v>Chubb Ltd</v>
    <v>Chubb Ltd</v>
    <v>172.03</v>
    <v>22.229700000000001</v>
    <v>173.23</v>
    <v>169.65</v>
    <v>169.65</v>
    <v>450224900</v>
    <v>CB</v>
    <v>Chubb Ltd (XNYS:CB)</v>
    <v>1784127</v>
    <v>1878854</v>
    <v>2008</v>
  </rv>
  <rv s="2">
    <v>1728</v>
  </rv>
  <rv s="0">
    <v>http://en.wikipedia.org/wiki/AbbVie</v>
    <v>Wikipedia</v>
  </rv>
  <rv s="3">
    <v>6</v>
    <v>1730</v>
  </rv>
  <rv s="4">
    <v>9</v>
    <v>https://www.bing.com/th?id=AMMS_db463dfd6743948d6b0692056cc0a37a&amp;qlt=95</v>
    <v>1731</v>
    <v>0</v>
    <v>https://www.bing.com/images/search?form=xlimg&amp;q=abbvie</v>
    <v>Image of ABBVIE INC.</v>
  </rv>
  <rv s="0">
    <v>https://www.bing.com/financeapi/forcetrigger?t=a1mpqh&amp;q=XNYS%3aABBV&amp;form=skydnc</v>
    <v>Learn more on Bing</v>
  </rv>
  <rv s="7">
    <v>en-US</v>
    <v>a1mpqh</v>
    <v>268435456</v>
    <v>1</v>
    <v>Powered by Refinitiv</v>
    <v>10</v>
    <v>ABBVIE INC. (XNYS:ABBV)</v>
    <v>7</v>
    <v>11</v>
    <v>Finance</v>
    <v>4</v>
    <v>113.41</v>
    <v>62.55</v>
    <v>0.81769999999999998</v>
    <v>0.68</v>
    <v>8.4279999999999989E-4</v>
    <v>6.4080000000000005E-3</v>
    <v>0.09</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47000</v>
    <v>New York Stock Exchange</v>
    <v>XNYS</v>
    <v>XNYS</v>
    <v>1 N Waukegan Rd, NORTH CHICAGO, IL, 60064-1802 US</v>
    <v>108.69</v>
    <v>1732</v>
    <v>Pharmaceuticals</v>
    <v>Stock</v>
    <v>44265.039303610938</v>
    <v>1733</v>
    <v>106.44</v>
    <v>187377700000</v>
    <v>ABBVIE INC.</v>
    <v>ABBVIE INC.</v>
    <v>106.48</v>
    <v>39.156599999999997</v>
    <v>106.11</v>
    <v>106.79</v>
    <v>106.88</v>
    <v>1765882000</v>
    <v>ABBV</v>
    <v>ABBVIE INC. (XNYS:ABBV)</v>
    <v>6857541</v>
    <v>7230847</v>
    <v>2012</v>
  </rv>
  <rv s="2">
    <v>1734</v>
  </rv>
  <rv s="0">
    <v>http://en.wikipedia.org/wiki/Western_Digital</v>
    <v>Wikipedia</v>
  </rv>
  <rv s="3">
    <v>6</v>
    <v>1736</v>
  </rv>
  <rv s="4">
    <v>9</v>
    <v>https://www.bing.com/th?id=AMMS_b9efb984265253a027f300c3dcbbcbc0&amp;qlt=95</v>
    <v>1737</v>
    <v>0</v>
    <v>https://www.bing.com/images/search?form=xlimg&amp;q=western+digital</v>
    <v>Image of WESTERN DIGITAL CORPORATION</v>
  </rv>
  <rv s="0">
    <v>https://www.bing.com/financeapi/forcetrigger?t=a25rnm&amp;q=XNAS%3aWDC&amp;form=skydnc</v>
    <v>Learn more on Bing</v>
  </rv>
  <rv s="7">
    <v>en-US</v>
    <v>a25rnm</v>
    <v>268435456</v>
    <v>1</v>
    <v>Powered by Refinitiv</v>
    <v>10</v>
    <v>WESTERN DIGITAL CORPORATION (XNAS:WDC)</v>
    <v>7</v>
    <v>11</v>
    <v>Finance</v>
    <v>4</v>
    <v>72.98</v>
    <v>27.4</v>
    <v>1.6529</v>
    <v>0.47</v>
    <v>-4.3270000000000006E-4</v>
    <v>6.8250000000000003E-3</v>
    <v>-0.03</v>
    <v>USD</v>
    <v>Western Digital Corporation (Western Digital) is a developer, manufacturer and provider of data storage devices and solutions that address the needs of the information technology (IT) industry and the infrastructure that enables the proliferation of data in virtually every industry. The Company's portfolio of offerings addresses three categories: Datacenter Devices and Solutions (capacity and performance enterprise hard disk drives (HDDs), enterprise solid state drives (SSDs), datacenter software and system solutions); Client Devices (mobile, desktop, gaming and digital video hard drives, client SSDs, embedded products and wafers), and Client Solutions (removable products, hard drive content solutions and flash content solutions). The Company develops and manufactures a portion of the recording heads and magnetic media used in its hard drive products.</v>
    <v>63800</v>
    <v>Nasdaq Stock Market</v>
    <v>XNAS</v>
    <v>XNAS</v>
    <v>5601 Great Oaks Pkwy, SAN JOSE, CA, 95119-1003 US</v>
    <v>70.73</v>
    <v>1738</v>
    <v>Computers, Phones &amp; Household Electronics</v>
    <v>Stock</v>
    <v>44265.028125601566</v>
    <v>1739</v>
    <v>68.834999999999994</v>
    <v>21077850000</v>
    <v>WESTERN DIGITAL CORPORATION</v>
    <v>WESTERN DIGITAL CORPORATION</v>
    <v>70.08</v>
    <v>122.1203</v>
    <v>68.86</v>
    <v>69.33</v>
    <v>69.3</v>
    <v>306097200</v>
    <v>WDC</v>
    <v>WESTERN DIGITAL CORPORATION (XNAS:WDC)</v>
    <v>4914406</v>
    <v>5195592</v>
    <v>2000</v>
  </rv>
  <rv s="2">
    <v>1740</v>
  </rv>
  <rv s="0">
    <v>http://en.wikipedia.org/wiki/General_Mills</v>
    <v>Wikipedia</v>
  </rv>
  <rv s="3">
    <v>6</v>
    <v>1742</v>
  </rv>
  <rv s="4">
    <v>9</v>
    <v>https://www.bing.com/th?id=AMMS_269be79b624330f44ce58ba83b2d7100&amp;qlt=95</v>
    <v>1743</v>
    <v>0</v>
    <v>https://www.bing.com/images/search?form=xlimg&amp;q=general+mills</v>
    <v>Image of GENERAL MILLS, INC.</v>
  </rv>
  <rv s="0">
    <v>https://www.bing.com/financeapi/forcetrigger?t=a1tvzr&amp;q=XNYS%3aGIS&amp;form=skydnc</v>
    <v>Learn more on Bing</v>
  </rv>
  <rv s="7">
    <v>en-US</v>
    <v>a1tvzr</v>
    <v>268435456</v>
    <v>1</v>
    <v>Powered by Refinitiv</v>
    <v>10</v>
    <v>GENERAL MILLS, INC. (XNYS:GIS)</v>
    <v>7</v>
    <v>11</v>
    <v>Finance</v>
    <v>4</v>
    <v>66.14</v>
    <v>46.88</v>
    <v>0.53220000000000001</v>
    <v>-0.36</v>
    <v>8.7110000000000009E-4</v>
    <v>-6.2329999999999998E-3</v>
    <v>0.05</v>
    <v>USD</v>
    <v>General Mills, Inc., is a manufacturer and marketer of branded consumer foods and pet food products sold through retail stores. The Company is a supplier of branded and unbranded consumer food products to the North American foodservice and commercial baking industries. It also provides pet food products through its subsidiary Blue Buffalo Pet Products Inc. The Company has four segments: U.S. Retail, International, Pet operating, and Convenience Stores and Foodservice. The Company offers a range of food products with a focus on categories, including ready-to-eat cereal; convenient meals, including meal kits, ethnic meals, pizza, soup, side dish mixes, frozen breakfast and frozen entrees; snacks, including grain, nutrition bars and frozen hot snacks; yogurt, and super-premium ice cream. The Company's other product categories include baking mixes and ingredients, and refrigerated and frozen dough. It also provides food products for dogs and cats.</v>
    <v>35000</v>
    <v>New York Stock Exchange</v>
    <v>XNYS</v>
    <v>XNYS</v>
    <v>Number One General Mills Blvd, MINNEAPOLIS, MN, 55426 US</v>
    <v>58.41</v>
    <v>1744</v>
    <v>Food &amp; Tobacco</v>
    <v>Stock</v>
    <v>44265.038035821097</v>
    <v>1745</v>
    <v>57.27</v>
    <v>35316580000</v>
    <v>GENERAL MILLS, INC.</v>
    <v>GENERAL MILLS, INC.</v>
    <v>57.68</v>
    <v>14.821099999999999</v>
    <v>57.76</v>
    <v>57.4</v>
    <v>57.45</v>
    <v>611436600</v>
    <v>GIS</v>
    <v>GENERAL MILLS, INC. (XNYS:GIS)</v>
    <v>3634940</v>
    <v>3843707</v>
    <v>1928</v>
  </rv>
  <rv s="2">
    <v>1746</v>
  </rv>
  <rv s="0">
    <v>http://en.wikipedia.org/wiki/Textron</v>
    <v>Wikipedia</v>
  </rv>
  <rv s="3">
    <v>6</v>
    <v>1748</v>
  </rv>
  <rv s="4">
    <v>9</v>
    <v>https://www.bing.com/th?id=AMMS_22a2e6af33fcafc19fd065640a3b71c7&amp;qlt=95</v>
    <v>1749</v>
    <v>0</v>
    <v>https://www.bing.com/images/search?form=xlimg&amp;q=textron</v>
    <v>Image of TEXTRON INC.</v>
  </rv>
  <rv s="0">
    <v>https://www.bing.com/financeapi/forcetrigger?t=a24p77&amp;q=XNYS%3aTXT&amp;form=skydnc</v>
    <v>Learn more on Bing</v>
  </rv>
  <rv s="7">
    <v>en-US</v>
    <v>a24p77</v>
    <v>268435456</v>
    <v>1</v>
    <v>Powered by Refinitiv</v>
    <v>10</v>
    <v>TEXTRON INC. (XNYS:TXT)</v>
    <v>7</v>
    <v>11</v>
    <v>Finance</v>
    <v>4</v>
    <v>53.91</v>
    <v>20.260000000000002</v>
    <v>1.7568999999999999</v>
    <v>-1.1299999999999999</v>
    <v>-1.9415999999999999E-2</v>
    <v>-2.1680999999999999E-2</v>
    <v>-0.99</v>
    <v>USD</v>
    <v>Textron Inc. is a multi-industry company engaged in aircraft, defense, industrial and finance businesses to provide customers with products and services across the world. The Company operates through five segments: Textron Aviation, Bell, Textron Systems, Industrial and Finance. The Textron Aviation segment is engaged in general aviation. The Bell segment supplies military helicopters and support to the United States Government and to military customers outside the United States. The Textron Systems segment is a supplier to the defense, aerospace and general aviation markets. The Industrial segment designs and manufactures a range of products within three product lines: fuel systems and functional components, and specialized vehicles and equipment. The Finance segment is a commercial finance business that consists of Textron Financial Corporation (TFC) and its subsidiaries.</v>
    <v>33000</v>
    <v>New York Stock Exchange</v>
    <v>XNYS</v>
    <v>XNYS</v>
    <v>40 WESTMINSTER ST, PROVIDENCE, RI, 02903-2525 US</v>
    <v>52.74</v>
    <v>1750</v>
    <v>Aerospace &amp; Defense</v>
    <v>Stock</v>
    <v>44265.025930566408</v>
    <v>1751</v>
    <v>50.94</v>
    <v>11827340000</v>
    <v>TEXTRON INC.</v>
    <v>TEXTRON INC.</v>
    <v>52.74</v>
    <v>38.731900000000003</v>
    <v>52.12</v>
    <v>50.99</v>
    <v>50</v>
    <v>226925200</v>
    <v>TXT</v>
    <v>TEXTRON INC. (XNYS:TXT)</v>
    <v>971546</v>
    <v>1028987</v>
    <v>1967</v>
  </rv>
  <rv s="2">
    <v>1752</v>
  </rv>
  <rv s="0">
    <v>http://en.wikipedia.org/wiki/Kroger</v>
    <v>Wikipedia</v>
  </rv>
  <rv s="3">
    <v>262</v>
    <v>1754</v>
  </rv>
  <rv s="4">
    <v>9</v>
    <v>https://www.bing.com/th?id=AMMS_c5d6d4b0b5638b493caf578c89d465af&amp;qlt=95</v>
    <v>1755</v>
    <v>0</v>
    <v>https://www.bing.com/images/search?form=xlimg&amp;q=kroger</v>
    <v>Image of THE KROGER CO.</v>
  </rv>
  <rv s="0">
    <v>https://www.bing.com/financeapi/forcetrigger?t=a1wmu2&amp;q=XNYS%3aKR&amp;form=skydnc</v>
    <v>Learn more on Bing</v>
  </rv>
  <rv s="12">
    <v>en-US</v>
    <v>a1wmu2</v>
    <v>268435456</v>
    <v>1</v>
    <v>Powered by Refinitiv</v>
    <v>23</v>
    <v>THE KROGER CO. (XNYS:KR)</v>
    <v>7</v>
    <v>24</v>
    <v>Finance</v>
    <v>4</v>
    <v>42.99</v>
    <v>27.33</v>
    <v>0.32750000000000001</v>
    <v>-0.28000000000000003</v>
    <v>0</v>
    <v>-8.0600000000000012E-3</v>
    <v>0</v>
    <v>USD</v>
    <v>The Kroger Co. (Kroger) manufactures and processes food for sale in its supermarkets. The Company operates supermarkets, multi-department stores, jewelry stores and convenience stores throughout the United States. As of February 3, 2018, it had operated approximately 3,900 owned or leased supermarkets, convenience stores, fine jewelry stores, distribution warehouses and food production plants through divisions, subsidiaries or affiliates. These facilities are located throughout the United States. As of February 3, 2018, Kroger operated, either directly or through its subsidiaries, 2,782 supermarkets under a range of local banner names, of which 2,268 had pharmacies and 1,489 had fuel centers. As of February 3, 2018, the Company offered ClickList and Harris Teeter ExpressLane, personalized, order online, pick up at the store services at 1,056 of its supermarkets. P$$T, Check This Out and Heritage Farm are the three brands. Its other brands include Simple Truth and Simple Truth Organic.</v>
    <v>435000</v>
    <v>New York Stock Exchange</v>
    <v>XNYS</v>
    <v>XNYS</v>
    <v>1014 Vine St, CINCINNATI, OH, 45202-1141 US</v>
    <v>35.17</v>
    <v>1756</v>
    <v>Food &amp; Drug Retailing</v>
    <v>Stock</v>
    <v>44265.033745659377</v>
    <v>1757</v>
    <v>34.42</v>
    <v>26449200000</v>
    <v>THE KROGER CO.</v>
    <v>THE KROGER CO.</v>
    <v>34.75</v>
    <v>9.2630999999999997</v>
    <v>34.74</v>
    <v>34.46</v>
    <v>34.46</v>
    <v>KR</v>
    <v>THE KROGER CO. (XNYS:KR)</v>
    <v>9017096</v>
    <v>9578070</v>
    <v>1902</v>
  </rv>
  <rv s="2">
    <v>1758</v>
  </rv>
  <rv s="0">
    <v>http://en.wikipedia.org/wiki/Marathon_Oil</v>
    <v>Wikipedia</v>
  </rv>
  <rv s="3">
    <v>6</v>
    <v>1760</v>
  </rv>
  <rv s="4">
    <v>9</v>
    <v>https://www.bing.com/th?id=AMMS_053e966468c0c2456f7c62d3a165a7fd&amp;qlt=95</v>
    <v>1761</v>
    <v>0</v>
    <v>https://www.bing.com/images/search?form=xlimg&amp;q=marathon+oil</v>
    <v>Image of MARATHON OIL CORPORATION</v>
  </rv>
  <rv s="0">
    <v>https://www.bing.com/financeapi/forcetrigger?t=a1xxvh&amp;q=XNYS%3aMRO&amp;form=skydnc</v>
    <v>Learn more on Bing</v>
  </rv>
  <rv s="7">
    <v>en-US</v>
    <v>a1xxvh</v>
    <v>268435456</v>
    <v>1</v>
    <v>Powered by Refinitiv</v>
    <v>10</v>
    <v>MARATHON OIL CORPORATION (XNYS:MRO)</v>
    <v>7</v>
    <v>11</v>
    <v>Finance</v>
    <v>4</v>
    <v>13.29</v>
    <v>3.02</v>
    <v>3.2738</v>
    <v>-0.38</v>
    <v>4.1670000000000006E-3</v>
    <v>-3.0695E-2</v>
    <v>0.05</v>
    <v>USD</v>
    <v>Marathon Oil Corporation is an exploration and production (E&amp;P) company. The Company operates through two segments: United States E&amp;P and International E&amp;P. The United States E&amp;P segment explores for, produces and markets crude oil and condensate, natural gas liquids (NGLs) and natural gas in the United States. The International E&amp;P segment explores for, produces and markets crude oil and condensate, NGLs and natural gas outside of the United States, and produces and markets products manufactured from natural gas, such as liquefied natural gas (LNG) and methanol, in Equatorial Guinea (E.G.).</v>
    <v>1672</v>
    <v>New York Stock Exchange</v>
    <v>XNYS</v>
    <v>XNYS</v>
    <v>PO Box 3128, HOUSTON, TX, 77253-3128 US</v>
    <v>12.5</v>
    <v>1762</v>
    <v>Oil &amp; Gas</v>
    <v>Stock</v>
    <v>44265.041532546093</v>
    <v>1763</v>
    <v>11.92</v>
    <v>9768761000</v>
    <v>MARATHON OIL CORPORATION</v>
    <v>MARATHON OIL CORPORATION</v>
    <v>12.39</v>
    <v>0</v>
    <v>12.38</v>
    <v>12</v>
    <v>12.05</v>
    <v>789076000</v>
    <v>MRO</v>
    <v>MARATHON OIL CORPORATION (XNYS:MRO)</v>
    <v>28078222</v>
    <v>29832986</v>
    <v>2001</v>
  </rv>
  <rv s="2">
    <v>1764</v>
  </rv>
  <rv s="0">
    <v>http://en.wikipedia.org/wiki/Corning_Inc.</v>
    <v>Wikipedia</v>
  </rv>
  <rv s="3">
    <v>6</v>
    <v>1766</v>
  </rv>
  <rv s="4">
    <v>9</v>
    <v>https://www.bing.com/th?id=AMMS_d9a743d0efdc8374303fd46c454235b1&amp;qlt=95</v>
    <v>1767</v>
    <v>0</v>
    <v>https://www.bing.com/images/search?form=xlimg&amp;q=corning+inc.</v>
    <v>Image of CORNING INCORPORATED</v>
  </rv>
  <rv s="0">
    <v>https://www.bing.com/financeapi/forcetrigger?t=a1tym7&amp;q=XNYS%3aGLW&amp;form=skydnc</v>
    <v>Learn more on Bing</v>
  </rv>
  <rv s="7">
    <v>en-US</v>
    <v>a1tym7</v>
    <v>268435456</v>
    <v>1</v>
    <v>Powered by Refinitiv</v>
    <v>10</v>
    <v>CORNING INCORPORATED (XNYS:GLW)</v>
    <v>7</v>
    <v>11</v>
    <v>Finance</v>
    <v>4</v>
    <v>39.78</v>
    <v>17.440000000000001</v>
    <v>1.1668000000000001</v>
    <v>0.81</v>
    <v>2.343E-3</v>
    <v>2.1537000000000001E-2</v>
    <v>0.09</v>
    <v>USD</v>
    <v>Corning Incorporated is engaged in manufacturing specialty glass and ceramics. The Company's segments include Display Technologies, Optical Communications, Environmental Technologies, Specialty Materials, Life Sciences and All Other. The Display Technologies segment manufactures glass substrates for flat panel liquid crystal displays and other high-performance display panels. The Optical Communications segment manufactures carrier network and enterprise network components for the telecommunications industry. The Specialty Materials segment manufactures products that provide more than 150 material formulations for glass, glass ceramics and fluoride crystals. The Environmental Technologies segment manufactures ceramic substrates and filters for automotive and diesel applications. The Life Sciences segment manufactures glass and plastic labware, equipment, media, serum and reagents enabling workflow solutions for drug discovery and bioproduction.</v>
    <v>50110</v>
    <v>New York Stock Exchange</v>
    <v>XNYS</v>
    <v>XNYS</v>
    <v>1 Riverfront Plz, CORNING, NY, 14831-0001 US</v>
    <v>38.79</v>
    <v>1768</v>
    <v>Electronic Equipment &amp; Parts</v>
    <v>Stock</v>
    <v>44265.035214039061</v>
    <v>1769</v>
    <v>37.9</v>
    <v>28898320000</v>
    <v>CORNING INCORPORATED</v>
    <v>CORNING INCORPORATED</v>
    <v>37.950000000000003</v>
    <v>77.807900000000004</v>
    <v>37.61</v>
    <v>38.42</v>
    <v>38.51</v>
    <v>768367900</v>
    <v>GLW</v>
    <v>CORNING INCORPORATED (XNYS:GLW)</v>
    <v>4267654</v>
    <v>4535931</v>
    <v>1936</v>
  </rv>
  <rv s="2">
    <v>1770</v>
  </rv>
  <rv s="0">
    <v>http://en.wikipedia.org/wiki/Motorola_Solutions</v>
    <v>Wikipedia</v>
  </rv>
  <rv s="3">
    <v>6</v>
    <v>1772</v>
  </rv>
  <rv s="4">
    <v>9</v>
    <v>https://www.bing.com/th?id=AMMS_f9ebc7677cd4a572ea3188b87407b343&amp;qlt=95</v>
    <v>1773</v>
    <v>0</v>
    <v>https://www.bing.com/images/search?form=xlimg&amp;q=motorola+solutions</v>
    <v>Image of MOTOROLA SOLUTIONS, INC.</v>
  </rv>
  <rv s="0">
    <v>https://www.bing.com/financeapi/forcetrigger?t=a1xzr7&amp;q=XNYS%3aMSI&amp;form=skydnc</v>
    <v>Learn more on Bing</v>
  </rv>
  <rv s="7">
    <v>en-US</v>
    <v>a1xzr7</v>
    <v>268435456</v>
    <v>1</v>
    <v>Powered by Refinitiv</v>
    <v>10</v>
    <v>MOTOROLA SOLUTIONS, INC. (XNYS:MSI)</v>
    <v>7</v>
    <v>11</v>
    <v>Finance</v>
    <v>4</v>
    <v>184.88</v>
    <v>120.77</v>
    <v>0.77839999999999998</v>
    <v>-2.1800000000000002</v>
    <v>2.0899999999999998E-3</v>
    <v>-1.2163999999999999E-2</v>
    <v>0.37</v>
    <v>USD</v>
    <v>Motorola Solutions, Inc. provides communications and analytics solutions. The Company offers communications, command center software and video security and analytics, supported by managed and support services. Its segments include Products and Systems Integration Segment, and Software and Services Segment. The Products and Systems Integration segment offers a portfolio of devices, including land mobile radio (LMR) handsets, infrastructure and accessories, as well as video security devices and infrastructure. The Products and Systems Integration segment also includes the implementation and integration of systems, devices and applications. The Software and Services segment has Software and Services product lines. Software includes a public safety and enterprise command center software suite, unified communications applications, and video software solutions. Services includes a range of service offerings including repair, technical support and maintenance.</v>
    <v>18000</v>
    <v>New York Stock Exchange</v>
    <v>XNYS</v>
    <v>XNYS</v>
    <v>500 W Monroe St, CHICAGO, IL, 60661-3671 US</v>
    <v>180.43</v>
    <v>1774</v>
    <v>Communications &amp; Networking</v>
    <v>Stock</v>
    <v>44264.921204849219</v>
    <v>1775</v>
    <v>176.76</v>
    <v>30291560000</v>
    <v>MOTOROLA SOLUTIONS, INC.</v>
    <v>MOTOROLA SOLUTIONS, INC.</v>
    <v>179.61</v>
    <v>32.877200000000002</v>
    <v>179.21</v>
    <v>177.03</v>
    <v>177.4</v>
    <v>169028300</v>
    <v>MSI</v>
    <v>MOTOROLA SOLUTIONS, INC. (XNYS:MSI)</v>
    <v>697628</v>
    <v>741801</v>
    <v>1973</v>
  </rv>
  <rv s="2">
    <v>1776</v>
  </rv>
  <rv s="0">
    <v>https://www.bing.com/financeapi/forcetrigger?t=a1u3rw&amp;q=XNAS%3aGOOGL&amp;form=skydnc</v>
    <v>Learn more on Bing</v>
  </rv>
  <rv s="7">
    <v>en-US</v>
    <v>a1u3rw</v>
    <v>268435456</v>
    <v>1</v>
    <v>Powered by Refinitiv</v>
    <v>10</v>
    <v>ALPHABET INC. (XNAS:GOOGL)</v>
    <v>7</v>
    <v>11</v>
    <v>Finance</v>
    <v>4</v>
    <v>2145.14</v>
    <v>1008.87</v>
    <v>1.0053000000000001</v>
    <v>32.86</v>
    <v>1.652E-3</v>
    <v>1.6369000000000002E-2</v>
    <v>3.37</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135301</v>
    <v>Nasdaq Stock Market</v>
    <v>XNAS</v>
    <v>XNAS</v>
    <v>1600 Amphitheatre Pkwy, MOUNTAIN VIEW, CA, 94043-1351 US</v>
    <v>2063.9153000000001</v>
    <v>1261</v>
    <v>Software &amp; IT Services</v>
    <v>Stock</v>
    <v>44265.040256214845</v>
    <v>1778</v>
    <v>2035.6</v>
    <v>1358790000000</v>
    <v>ALPHABET INC.</v>
    <v>ALPHABET INC.</v>
    <v>2049.75</v>
    <v>34.226100000000002</v>
    <v>2007.5</v>
    <v>2040.36</v>
    <v>2043.73</v>
    <v>674136700</v>
    <v>GOOGL</v>
    <v>ALPHABET INC. (XNAS:GOOGL)</v>
    <v>1696031</v>
    <v>1806122</v>
    <v>2015</v>
  </rv>
  <rv s="2">
    <v>1779</v>
  </rv>
  <rv s="0">
    <v>http://de.wikipedia.org/wiki/Bristol-Myers_Squibb</v>
    <v>Wikipedia</v>
  </rv>
  <rv s="3">
    <v>6</v>
    <v>1781</v>
  </rv>
  <rv s="4">
    <v>9</v>
    <v>https://www.bing.com/th?id=AMMS_20caefdd5e053d9420bb4ab84dab9c86&amp;qlt=95</v>
    <v>1782</v>
    <v>0</v>
    <v>https://www.bing.com/images/search?form=xlimg&amp;q=bristol-myers+squibb</v>
    <v>Image of BRISTOL-MYERS SQUIBB COMPANY</v>
  </rv>
  <rv s="0">
    <v>https://www.bing.com/financeapi/forcetrigger?t=a1ook2&amp;q=XNYS%3aBMY&amp;form=skydnc</v>
    <v>Learn more on Bing</v>
  </rv>
  <rv s="7">
    <v>en-US</v>
    <v>a1ook2</v>
    <v>268435456</v>
    <v>1</v>
    <v>Powered by Refinitiv</v>
    <v>10</v>
    <v>BRISTOL-MYERS SQUIBB COMPANY (XNYS:BMY)</v>
    <v>7</v>
    <v>11</v>
    <v>Finance</v>
    <v>4</v>
    <v>67.159899999999993</v>
    <v>45.76</v>
    <v>0.62050000000000005</v>
    <v>0.12</v>
    <v>5.2829999999999995E-3</v>
    <v>1.9850000000000002E-3</v>
    <v>0.32</v>
    <v>USD</v>
    <v>Bristol-Myers Squibb Company is engaged in the discovery, development, licensing, manufacturing, marketing, distribution and sale of biopharmaceutical products. The Company's pharmaceutical products include chemically synthesized drugs, or small molecules, and products produced from biological processes called biologics. Small molecule drugs are administered orally in the form of a pill or tablet. Biologics are administered to patients through injections or by infusion. Its products include Empliciti, Opdivo, Sprycel, Yervoy, Eliquis, Orencia, Baraclude, Hepatitis C Franchise, Reyataz Franchise and Sustiva Franchise. It offers products for a range of therapeutic classes, which include virology, including human immunodeficiency virus (HIV) infection; oncology; immunoscience, and cardiovascular. Its products are sold to wholesalers, retail pharmacies, hospitals, government entities and the medical profession across the world. Its subsidiaries are Celgene Corp and MyoKardia, Inc.</v>
    <v>30250</v>
    <v>New York Stock Exchange</v>
    <v>XNYS</v>
    <v>XNYS</v>
    <v>430 E 29th St Fl 14, NEW YORK, NY, 10016-8367 US</v>
    <v>61.86</v>
    <v>1783</v>
    <v>Pharmaceuticals</v>
    <v>Stock</v>
    <v>44265.036582892972</v>
    <v>1784</v>
    <v>60.56</v>
    <v>135436700000</v>
    <v>BRISTOL-MYERS SQUIBB COMPANY</v>
    <v>BRISTOL-MYERS SQUIBB COMPANY</v>
    <v>60.79</v>
    <v>0</v>
    <v>60.45</v>
    <v>60.57</v>
    <v>60.89</v>
    <v>2240475000</v>
    <v>BMY</v>
    <v>BRISTOL-MYERS SQUIBB COMPANY (XNYS:BMY)</v>
    <v>12662469</v>
    <v>13504566</v>
    <v>1933</v>
  </rv>
  <rv s="2">
    <v>1785</v>
  </rv>
  <rv s="0">
    <v>https://www.bing.com/financeapi/forcetrigger?t=a1s4yc&amp;q=XNYS%3aEQR&amp;form=skydnc</v>
    <v>Learn more on Bing</v>
  </rv>
  <rv s="1">
    <v>en-US</v>
    <v>a1s4yc</v>
    <v>268435456</v>
    <v>1</v>
    <v>Powered by Refinitiv</v>
    <v>0</v>
    <v>EQUITY RESIDENTIAL (XNYS:EQR)</v>
    <v>2</v>
    <v>3</v>
    <v>Finance</v>
    <v>4</v>
    <v>79.930000000000007</v>
    <v>45.424999999999997</v>
    <v>0.77239999999999998</v>
    <v>-0.1</v>
    <v>0</v>
    <v>-1.4099999999999998E-3</v>
    <v>0</v>
    <v>USD</v>
    <v>Equity Residential is a real estate investment trust. The Company's primary business is the acquisition, development and management of multifamily residential properties. Its segments include Boston, New York, Washington D.C., Southern California, San Francisco, Seattle and Other Markets. Southern California includes Los Angeles, San Diego and Orange County. Other Markets includes Phoenix. It is engaged in leasing of apartment units to residents. It focuses on rental apartment properties in urban and high-density suburban coastal gateway markets. As of December 31, 2016, the Company owned 302 properties located in 10 states and the District of Columbia consisting of 77,458 apartment units. The Company's projects include The Alton, 455 Eye Street, 855 Brannan, Cascade, One Henry Adams, 340 Fremont and Vista 99. ERP Operating Limited Partnership (ERPOP) conducts the multifamily residential property business of Equity Residential.</v>
    <v>2600</v>
    <v>New York Stock Exchange</v>
    <v>XNYS</v>
    <v>XNYS</v>
    <v>Equity Residential, Two North Riverside Plaza, Suite 400, CHICAGO, IL, 60606 US</v>
    <v>71.72</v>
    <v>Residential &amp; Commercial REIT</v>
    <v>Stock</v>
    <v>44265.000000046093</v>
    <v>1787</v>
    <v>70.530699999999996</v>
    <v>26433000000</v>
    <v>EQUITY RESIDENTIAL</v>
    <v>EQUITY RESIDENTIAL</v>
    <v>70.91</v>
    <v>28.704499999999999</v>
    <v>70.930000000000007</v>
    <v>70.83</v>
    <v>70.83</v>
    <v>372663200</v>
    <v>EQR</v>
    <v>EQUITY RESIDENTIAL (XNYS:EQR)</v>
    <v>2493293</v>
    <v>2663264</v>
    <v>1992</v>
  </rv>
  <rv s="2">
    <v>1788</v>
  </rv>
  <rv s="0">
    <v>https://www.bing.com/financeapi/forcetrigger?t=a1vwxm&amp;q=XNYS%3aIVZ&amp;form=skydnc</v>
    <v>Learn more on Bing</v>
  </rv>
  <rv s="1">
    <v>en-US</v>
    <v>a1vwxm</v>
    <v>268435456</v>
    <v>1</v>
    <v>Powered by Refinitiv</v>
    <v>0</v>
    <v>INVESCO LTD. (XNYS:IVZ)</v>
    <v>2</v>
    <v>3</v>
    <v>Finance</v>
    <v>4</v>
    <v>25.12</v>
    <v>6.375</v>
    <v>1.2768999999999999</v>
    <v>0.41</v>
    <v>8.1699999999999991E-4</v>
    <v>1.7034000000000001E-2</v>
    <v>0.02</v>
    <v>USD</v>
    <v>Invesco Ltd. (Invesco) is an independent investment management company. The Company provides a range of investment capabilities and outcomes, which are delivered through a set of investment vehicles, to help clients achieve their investment objectives. It has a presence in the retail and institutional markets within the investment management industry in North America; Europe, Middle East and Africa (EMEA), and Asia-Pacific. Its Jemstep solution provides wealth management home offices and their advisors with a suite of technology solutions that are customizable and are integrated into existing systems. The solution offers advisors an open architecture platform that includes Invesco's fundamental and factor-based investment strategies. It offers retail products within various asset classes. It offers a suite of domestic and global strategies, including traditional and quantitative equities, fixed income and absolute return strategies.</v>
    <v>8512</v>
    <v>New York Stock Exchange</v>
    <v>XNYS</v>
    <v>XNYS</v>
    <v>1555 Peachtree St NE Ste 1800, ATLANTA, GA, 30309-2499 US</v>
    <v>24.92</v>
    <v>Investment Banking &amp; Investment Services</v>
    <v>Stock</v>
    <v>44265.016423378904</v>
    <v>1790</v>
    <v>23.92</v>
    <v>11049870000</v>
    <v>INVESCO LTD.</v>
    <v>INVESCO LTD.</v>
    <v>24.1</v>
    <v>21.2166</v>
    <v>24.07</v>
    <v>24.48</v>
    <v>24.5</v>
    <v>459072300</v>
    <v>IVZ</v>
    <v>INVESCO LTD. (XNYS:IVZ)</v>
    <v>4153813</v>
    <v>4442451</v>
    <v>2007</v>
  </rv>
  <rv s="2">
    <v>1791</v>
  </rv>
  <rv s="0">
    <v>https://www.bing.com/financeapi/forcetrigger?t=a23tz2&amp;q=XNAS%3aSWKS&amp;form=skydnc</v>
    <v>Learn more on Bing</v>
  </rv>
  <rv s="1">
    <v>en-US</v>
    <v>a23tz2</v>
    <v>268435456</v>
    <v>1</v>
    <v>Powered by Refinitiv</v>
    <v>0</v>
    <v>SKYWORKS SOLUTIONS, INC. (XNAS:SWKS)</v>
    <v>2</v>
    <v>3</v>
    <v>Finance</v>
    <v>4</v>
    <v>195.82</v>
    <v>67.900000000000006</v>
    <v>1.1252</v>
    <v>11.21</v>
    <v>-6.96E-4</v>
    <v>6.9541000000000006E-2</v>
    <v>-0.12</v>
    <v>USD</v>
    <v>Skyworks Solutions Inc. designs, develops, manufactures and markets semiconductor products, including intellectual property. The Company's analog semiconductors are connecting people, places, and things, spanning a number of new and unimagined applications within the automotive, broadband, cellular infrastructure, connected home, industrial, medical, military, smartphone, tablet and wearable markets. Its geographical segments include the United States, Other Americas, China, Taiwan, South Korea, Other Asia-Pacific, Europe, Middle East and Africa. It operates throughout the world with engineering, manufacturing, sales and service facilities throughout Asia, Europe and North America. It is engaged with key original equipment manufacturers (OEM), smartphone providers and baseband reference design partners. Its product portfolio consists of various solutions, including amplifiers, attenuators, detectors, diodes, filters, front-end modules, hybrid, mixers, switches, and modulators.</v>
    <v>10000</v>
    <v>Nasdaq Stock Market</v>
    <v>XNAS</v>
    <v>XNAS</v>
    <v>5260 CALIFORNIA AVENUE, IRVINE, CA, 92617 US</v>
    <v>173.34</v>
    <v>Semiconductors &amp; Semiconductor Equipment</v>
    <v>Stock</v>
    <v>44265.03908467578</v>
    <v>1793</v>
    <v>164.43</v>
    <v>26581880000</v>
    <v>SKYWORKS SOLUTIONS, INC.</v>
    <v>SKYWORKS SOLUTIONS, INC.</v>
    <v>167.62</v>
    <v>33.604799999999997</v>
    <v>161.19999999999999</v>
    <v>172.41</v>
    <v>172.29</v>
    <v>164900000</v>
    <v>SWKS</v>
    <v>SKYWORKS SOLUTIONS, INC. (XNAS:SWKS)</v>
    <v>2589097</v>
    <v>2774646</v>
    <v>2002</v>
  </rv>
  <rv s="2">
    <v>1794</v>
  </rv>
  <rv s="0">
    <v>http://en.wikipedia.org/wiki/Johnson_&amp;_Johnson</v>
    <v>Wikipedia</v>
  </rv>
  <rv s="3">
    <v>6</v>
    <v>1796</v>
  </rv>
  <rv s="4">
    <v>9</v>
    <v>https://www.bing.com/th?id=AMMS_6df82b737cffcdedd4864f6970bd0c24&amp;qlt=95</v>
    <v>1797</v>
    <v>0</v>
    <v>https://www.bing.com/images/search?form=xlimg&amp;q=johnson+%26+johnson</v>
    <v>Image of JOHNSON &amp; JOHNSON</v>
  </rv>
  <rv s="0">
    <v>https://www.bing.com/financeapi/forcetrigger?t=a1w8ec&amp;q=XNYS%3aJNJ&amp;form=skydnc</v>
    <v>Learn more on Bing</v>
  </rv>
  <rv s="7">
    <v>en-US</v>
    <v>a1w8ec</v>
    <v>268435456</v>
    <v>1</v>
    <v>Powered by Refinitiv</v>
    <v>10</v>
    <v>JOHNSON &amp; JOHNSON (XNYS:JNJ)</v>
    <v>7</v>
    <v>11</v>
    <v>Finance</v>
    <v>4</v>
    <v>173.65</v>
    <v>109.16</v>
    <v>0.72099999999999997</v>
    <v>0.3</v>
    <v>2.5360000000000001E-3</v>
    <v>1.9059999999999999E-3</v>
    <v>0.4</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134500</v>
    <v>New York Stock Exchange</v>
    <v>XNYS</v>
    <v>XNYS</v>
    <v>1 Johnson And Johnson Plz, NEW BRUNSWICK, NJ, 08933-0001 US</v>
    <v>160.75</v>
    <v>1798</v>
    <v>Pharmaceuticals</v>
    <v>Stock</v>
    <v>44265.041602210156</v>
    <v>1799</v>
    <v>156.88999999999999</v>
    <v>413754200000</v>
    <v>JOHNSON &amp; JOHNSON</v>
    <v>JOHNSON &amp; JOHNSON</v>
    <v>156.88999999999999</v>
    <v>29.146599999999999</v>
    <v>157.4</v>
    <v>157.69999999999999</v>
    <v>158.1</v>
    <v>2628680000</v>
    <v>JNJ</v>
    <v>JOHNSON &amp; JOHNSON (XNYS:JNJ)</v>
    <v>7461267</v>
    <v>8010453</v>
    <v>1887</v>
  </rv>
  <rv s="2">
    <v>1800</v>
  </rv>
  <rv s="0">
    <v>http://en.wikipedia.org/wiki/MSCI</v>
    <v>Wikipedia</v>
  </rv>
  <rv s="3">
    <v>262</v>
    <v>1802</v>
  </rv>
  <rv s="4">
    <v>9</v>
    <v>https://www.bing.com/th?id=AMMS_948a293202c3a811bf146439396640d8&amp;qlt=95</v>
    <v>1803</v>
    <v>0</v>
    <v>https://www.bing.com/images/search?form=xlimg&amp;q=msci</v>
    <v>Image of MSCI INC.</v>
  </rv>
  <rv s="0">
    <v>https://www.bing.com/financeapi/forcetrigger?t=a1xz1h&amp;q=XNYS%3aMSCI&amp;form=skydnc</v>
    <v>Learn more on Bing</v>
  </rv>
  <rv s="7">
    <v>en-US</v>
    <v>a1xz1h</v>
    <v>268435456</v>
    <v>1</v>
    <v>Powered by Refinitiv</v>
    <v>10</v>
    <v>MSCI INC. (XNYS:MSCI)</v>
    <v>7</v>
    <v>11</v>
    <v>Finance</v>
    <v>4</v>
    <v>455.81</v>
    <v>218.65</v>
    <v>0.94159999999999999</v>
    <v>11.89</v>
    <v>0</v>
    <v>2.9531000000000002E-2</v>
    <v>0</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3633</v>
    <v>New York Stock Exchange</v>
    <v>XNYS</v>
    <v>XNYS</v>
    <v>7 World Trade Center, 250 Greenwich Street, 49Th Floor, NEW YORK, NY, 10007 US</v>
    <v>416.8</v>
    <v>1804</v>
    <v>Professional &amp; Commercial Services</v>
    <v>Stock</v>
    <v>44265.000000046093</v>
    <v>1805</v>
    <v>405.05500000000001</v>
    <v>33247030000</v>
    <v>MSCI INC.</v>
    <v>MSCI INC.</v>
    <v>407.01</v>
    <v>57.136200000000002</v>
    <v>402.63</v>
    <v>414.52</v>
    <v>414.52</v>
    <v>82574640</v>
    <v>MSCI</v>
    <v>MSCI INC. (XNYS:MSCI)</v>
    <v>507521</v>
    <v>545618</v>
    <v>1998</v>
  </rv>
  <rv s="2">
    <v>1806</v>
  </rv>
  <rv s="0">
    <v>https://www.bing.com/financeapi/forcetrigger?t=a1vp4c&amp;q=XNYS%3aIPG&amp;form=skydnc</v>
    <v>Learn more on Bing</v>
  </rv>
  <rv s="1">
    <v>en-US</v>
    <v>a1vp4c</v>
    <v>268435456</v>
    <v>1</v>
    <v>Powered by Refinitiv</v>
    <v>0</v>
    <v>THE INTERPUBLIC GROUP OF COMPANIES, INC. (XNYS:IPG)</v>
    <v>2</v>
    <v>3</v>
    <v>Finance</v>
    <v>4</v>
    <v>28.81</v>
    <v>11.63</v>
    <v>1.0046999999999999</v>
    <v>-0.04</v>
    <v>0</v>
    <v>-1.4019999999999998E-3</v>
    <v>0</v>
    <v>USD</v>
    <v>Interpublic Group of Companies, Inc. is a global advertising and marketing services company. The Company specialize in consumer advertising, digital marketing, communications planning and media buying, public relations, specialized communications disciplines and data management. It operates through two segments: Integrated Agency Networks (IAN) and Constituency Management Group (CMG). Within IAN, its agencies provide a range of global communications and marketing services. Its digital specialist agencies, including R/GA and Huge, provide digital capabilities and serve as digital partners. CMG, which includes Weber Shandwick, DeVries, Golin, FutureBrand, Jack Morton and Octagon Worldwide, provides clients with diversified services, including public relations, meeting and event production, sports and entertainment marketing, corporate and brand identity and strategic marketing consulting.</v>
    <v>50200</v>
    <v>New York Stock Exchange</v>
    <v>XNYS</v>
    <v>XNYS</v>
    <v>909 3rd Ave, NEW YORK, NY, 10022-4731 US</v>
    <v>28.78</v>
    <v>Media &amp; Publishing</v>
    <v>Stock</v>
    <v>44265.000000010936</v>
    <v>1808</v>
    <v>28.21</v>
    <v>11149950000</v>
    <v>THE INTERPUBLIC GROUP OF COMPANIES, INC.</v>
    <v>THE INTERPUBLIC GROUP OF COMPANIES, INC.</v>
    <v>28.55</v>
    <v>32.093400000000003</v>
    <v>28.54</v>
    <v>28.5</v>
    <v>28.5</v>
    <v>390677900</v>
    <v>IPG</v>
    <v>THE INTERPUBLIC GROUP OF COMPANIES, INC. (XNYS:IPG)</v>
    <v>3902022</v>
    <v>4195637</v>
    <v>1930</v>
  </rv>
  <rv s="2">
    <v>1809</v>
  </rv>
  <rv s="0">
    <v>http://it.wikipedia.org/wiki/NortonLifeLock</v>
    <v>Wikipedia</v>
  </rv>
  <rv s="3">
    <v>6</v>
    <v>1811</v>
  </rv>
  <rv s="4">
    <v>9</v>
    <v>https://www.bing.com/th?id=AMMS_3756ee7dc9f69b3e97a4f2294e05df1d&amp;qlt=95</v>
    <v>1812</v>
    <v>0</v>
    <v>https://www.bing.com/images/search?form=xlimg&amp;q=symantec+com</v>
    <v>Image of NortonLifeLock Inc.</v>
  </rv>
  <rv s="0">
    <v>https://www.bing.com/financeapi/forcetrigger?t=a23vm7&amp;q=XNAS%3aNLOK&amp;form=skydnc</v>
    <v>Learn more on Bing</v>
  </rv>
  <rv s="7">
    <v>en-US</v>
    <v>a23vm7</v>
    <v>268435456</v>
    <v>1</v>
    <v>Powered by Refinitiv</v>
    <v>10</v>
    <v>NortonLifeLock Inc. (XNAS:NLOK)</v>
    <v>7</v>
    <v>11</v>
    <v>Finance</v>
    <v>4</v>
    <v>24.4</v>
    <v>15.12</v>
    <v>0.63449999999999995</v>
    <v>0.56000000000000005</v>
    <v>-3.251E-3</v>
    <v>2.6705E-2</v>
    <v>-7.0000000000000007E-2</v>
    <v>USD</v>
    <v>NortonLifeLock Inc., formerly Symantec Corporation, is engaged in the consumer cyber safety business. The Company focuses on allowing customers to be productive and protected at home and at work. Its Norton-branded services provide multi-layer security and identity protection on desktop and mobile operating systems, to defend against online threats to individuals, families and small businesses. Norton products help customers protect against threats and address the need for identity protection, while also managing the increase in mobile and digital data, such as personal financial records, photos, music and videos. Its products include Norton AntiVirus Plus, Norton 360 Standard, Norton 360 Deluxe, Norton 360 with LifeLock Select, Norton 360 with LifeLock Advantage, Norton 360 with LifeLock Ultimate Plus, Norton Secure virtual private network (VPN), Norton Privacy Manager, Norton Family Premier, Norton Mobile Security for Android, Norton Utilities Premium and Norton Small Business.</v>
    <v>3600</v>
    <v>Nasdaq Stock Market</v>
    <v>XNAS</v>
    <v>XNAS</v>
    <v>60 E Rio Salado Pkwy Ste 1000, TEMPE, AZ, 85281-9124 US</v>
    <v>21.83</v>
    <v>1813</v>
    <v>Software &amp; IT Services</v>
    <v>Stock</v>
    <v>44265.035200763283</v>
    <v>1814</v>
    <v>20.98</v>
    <v>12202460000</v>
    <v>NortonLifeLock Inc.</v>
    <v>NortonLifeLock Inc.</v>
    <v>21.08</v>
    <v>20.126100000000001</v>
    <v>20.97</v>
    <v>21.53</v>
    <v>21.46</v>
    <v>581900600</v>
    <v>NLOK</v>
    <v>NortonLifeLock Inc. (XNAS:NLOK)</v>
    <v>6189878</v>
    <v>6665576</v>
    <v>1988</v>
  </rv>
  <rv s="2">
    <v>1815</v>
  </rv>
  <rv s="0">
    <v>https://www.bing.com/financeapi/forcetrigger?t=a24qnm&amp;q=XNAS%3aUAL&amp;form=skydnc</v>
    <v>Learn more on Bing</v>
  </rv>
  <rv s="1">
    <v>en-US</v>
    <v>a24qnm</v>
    <v>268435456</v>
    <v>1</v>
    <v>Powered by Refinitiv</v>
    <v>0</v>
    <v>UNITED AIRLINES HOLDINGS, INC. (XNAS:UAL)</v>
    <v>2</v>
    <v>3</v>
    <v>Finance</v>
    <v>4</v>
    <v>55.93</v>
    <v>17.8</v>
    <v>1.6842999999999999</v>
    <v>-0.63</v>
    <v>3.9300000000000003E-3</v>
    <v>-1.1653999999999999E-2</v>
    <v>0.21</v>
    <v>USD</v>
    <v>United Airlines Holdings Inc., formerly United Continental Holdings, Inc., is a holding company and its principal, wholly-owned subsidiary is United Airlines, Inc. (United). The Company transports people and cargo throughout North America and to destinations in Asia, Europe, the Middle East and Latin America. Through United and its regional carriers, it operates across five continents, with hubs at Newark Liberty International Airport (Newark), Chicago O'Hare International Airport (Chicago O'Hare), Denver International Airport (Denver), George Bush Intercontinental Airport (Houston Bush), Los Angeles International Airport (LAX), A.B. Won Pat International Airport (Guam), San Francisco International Airport (SFO) and Washington Dulles International Airport (Washington Dulles). It has contractual relationships with various regional carriers to provide regional aircraft service branded as United Express.</v>
    <v>74400</v>
    <v>Nasdaq Stock Market</v>
    <v>XNAS</v>
    <v>XNAS</v>
    <v>E. Anna Ha - Whqld, 233 South Wacker Drive, CHICAGO, IL, 60606 US</v>
    <v>54.155000000000001</v>
    <v>Passenger Transportation Services</v>
    <v>Stock</v>
    <v>44265.041189930467</v>
    <v>1817</v>
    <v>51.8</v>
    <v>17216830000</v>
    <v>UNITED AIRLINES HOLDINGS, INC.</v>
    <v>UNITED AIRLINES HOLDINGS, INC.</v>
    <v>53.81</v>
    <v>8.7719000000000005</v>
    <v>54.06</v>
    <v>53.43</v>
    <v>53.64</v>
    <v>318476300</v>
    <v>UAL</v>
    <v>UNITED AIRLINES HOLDINGS, INC. (XNAS:UAL)</v>
    <v>15292842</v>
    <v>16470687</v>
    <v>1968</v>
  </rv>
  <rv s="2">
    <v>1818</v>
  </rv>
  <rv s="0">
    <v>http://en.wikipedia.org/wiki/Akamai_Technologies</v>
    <v>Wikipedia</v>
  </rv>
  <rv s="3">
    <v>6</v>
    <v>1820</v>
  </rv>
  <rv s="4">
    <v>9</v>
    <v>https://www.bing.com/th?id=AMMS_3f81a039091fe66a63df0dd803dd1ef6&amp;qlt=95</v>
    <v>1821</v>
    <v>0</v>
    <v>https://www.bing.com/images/search?form=xlimg&amp;q=akamai+technologies</v>
    <v>Image of AKAMAI TECHNOLOGIES, INC.</v>
  </rv>
  <rv s="0">
    <v>https://www.bing.com/financeapi/forcetrigger?t=a1n7yc&amp;q=XNAS%3aAKAM&amp;form=skydnc</v>
    <v>Learn more on Bing</v>
  </rv>
  <rv s="7">
    <v>en-US</v>
    <v>a1n7yc</v>
    <v>268435456</v>
    <v>1</v>
    <v>Powered by Refinitiv</v>
    <v>10</v>
    <v>AKAMAI TECHNOLOGIES, INC. (XNAS:AKAM)</v>
    <v>7</v>
    <v>11</v>
    <v>Finance</v>
    <v>4</v>
    <v>124.91</v>
    <v>75.180099999999996</v>
    <v>0.39439999999999997</v>
    <v>-0.21</v>
    <v>1.751E-3</v>
    <v>-2.1589999999999999E-3</v>
    <v>0.17</v>
    <v>USD</v>
    <v>Akamai Technologies, Inc. is engaged in providing cloud services for delivering, optimizing and securing content and business applications over the Internet. The Company is involved in offering content delivery network (CDN) services. Its services include the delivery of content, applications and software over the Internet, as well as mobile and security solutions. Its solutions include Performance and Security Solutions, Media Delivery Solutions, and Service and Support Solutions. Its Performance and Security Solutions include Web and Mobile Performance Solutions, Cloud Security Solutions, Enterprise Solutions and Network Operator Solutions. The Media Delivery Solutions offerings include Adaptive Delivery solutions, Download Delivery offerings, Infinite Media Acceleration solutions Media Services and Media Analytics. It offers a range of professional services and solutions designed to assist its customers with integrating, configuring, optimizing and managing its core offerings.</v>
    <v>8368</v>
    <v>Nasdaq Stock Market</v>
    <v>XNAS</v>
    <v>XNAS</v>
    <v>145 Broadway, CAMBRIDGE, MA, 02142 US</v>
    <v>100.44</v>
    <v>1822</v>
    <v>Software &amp; IT Services</v>
    <v>Stock</v>
    <v>44265.041325370315</v>
    <v>1823</v>
    <v>96.87</v>
    <v>15878070000</v>
    <v>AKAMAI TECHNOLOGIES, INC.</v>
    <v>AKAMAI TECHNOLOGIES, INC.</v>
    <v>98.783900000000003</v>
    <v>28.857600000000001</v>
    <v>97.28</v>
    <v>97.07</v>
    <v>97.24</v>
    <v>163220300</v>
    <v>AKAM</v>
    <v>AKAMAI TECHNOLOGIES, INC. (XNAS:AKAM)</v>
    <v>2402891</v>
    <v>2589347</v>
    <v>1998</v>
  </rv>
  <rv s="2">
    <v>1824</v>
  </rv>
  <rv s="0">
    <v>https://www.bing.com/financeapi/forcetrigger?t=a1pyar&amp;q=XNYS%3aCMS&amp;form=skydnc</v>
    <v>Learn more on Bing</v>
  </rv>
  <rv s="1">
    <v>en-US</v>
    <v>a1pyar</v>
    <v>268435456</v>
    <v>1</v>
    <v>Powered by Refinitiv</v>
    <v>0</v>
    <v>CMS ENERGY CORPORATION (XNYS:CMS)</v>
    <v>2</v>
    <v>3</v>
    <v>Finance</v>
    <v>4</v>
    <v>67.98</v>
    <v>46.03</v>
    <v>0.1231</v>
    <v>0.38</v>
    <v>0</v>
    <v>6.7679999999999997E-3</v>
    <v>0</v>
    <v>USD</v>
    <v>CMS Energy Corporation is an energy company operating primarily in Michigan. The Company operates through three segments: electric utility, which consists of regulated activities associated with the generation, transmission and distribution of electricity in Michigan; gas utility, which consists of regulated activities associated with the transportation, storage and distribution of natural gas in Michigan, and enterprises, which consists of various subsidiaries engaging primarily in domestic independent power production. The Company is the parent holding company of various subsidiaries, including Consumers Energy Company (Consumers), an electric and gas utility company, and CMS Enterprises Company (CMS Enterprises), a domestic independent power producer. Consumers serves individuals and businesses operating in the alternative energy, automotive, chemical, metal, and food products industries, as well as a group of other industries.</v>
    <v>8148</v>
    <v>New York Stock Exchange</v>
    <v>XNYS</v>
    <v>XNYS</v>
    <v>1 Energy Plaza Dr, JACKSON, MI, 49201-2357 US</v>
    <v>56.77</v>
    <v>Multiline Utilities</v>
    <v>Stock</v>
    <v>44265.000000034372</v>
    <v>1826</v>
    <v>55.73</v>
    <v>16224170000</v>
    <v>CMS ENERGY CORPORATION</v>
    <v>CMS ENERGY CORPORATION</v>
    <v>56.04</v>
    <v>22.315799999999999</v>
    <v>56.15</v>
    <v>56.53</v>
    <v>56.53</v>
    <v>288943400</v>
    <v>CMS</v>
    <v>CMS ENERGY CORPORATION (XNYS:CMS)</v>
    <v>1752319</v>
    <v>1888543</v>
    <v>1987</v>
  </rv>
  <rv s="2">
    <v>1827</v>
  </rv>
  <rv s="0">
    <v>http://en.wikipedia.org/wiki/Visa_Inc.</v>
    <v>Wikipedia</v>
  </rv>
  <rv s="3">
    <v>6</v>
    <v>1829</v>
  </rv>
  <rv s="4">
    <v>9</v>
    <v>https://www.bing.com/th?id=AMMS_31255cb0b4dcc5403ca8e05d252a056c&amp;qlt=95</v>
    <v>1830</v>
    <v>0</v>
    <v>https://www.bing.com/images/search?form=xlimg&amp;q=visa</v>
    <v>Image of VISA INC.</v>
  </rv>
  <rv s="0">
    <v>https://www.bing.com/financeapi/forcetrigger?t=a256cw&amp;q=XNYS%3aV&amp;form=skydnc</v>
    <v>Learn more on Bing</v>
  </rv>
  <rv s="7">
    <v>en-US</v>
    <v>a256cw</v>
    <v>268435456</v>
    <v>1</v>
    <v>Powered by Refinitiv</v>
    <v>10</v>
    <v>VISA INC. (XNYS:V)</v>
    <v>7</v>
    <v>11</v>
    <v>Finance</v>
    <v>4</v>
    <v>226.13</v>
    <v>133.93</v>
    <v>0.99060000000000004</v>
    <v>0.09</v>
    <v>0</v>
    <v>4.0860000000000001E-4</v>
    <v>0</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20500</v>
    <v>New York Stock Exchange</v>
    <v>XNYS</v>
    <v>XNYS</v>
    <v>Po Box 8999, SAN FRANCISCO, CA, 94128-8999 US</v>
    <v>225</v>
    <v>1831</v>
    <v>Software &amp; IT Services</v>
    <v>Stock</v>
    <v>44265.04115203672</v>
    <v>1832</v>
    <v>220.19</v>
    <v>470777700000</v>
    <v>VISA INC.</v>
    <v>VISA INC.</v>
    <v>222.06</v>
    <v>48.8979</v>
    <v>220.27</v>
    <v>220.36</v>
    <v>220.36</v>
    <v>2137276000</v>
    <v>V</v>
    <v>VISA INC. (XNYS:V)</v>
    <v>9228559</v>
    <v>9986565</v>
    <v>2007</v>
  </rv>
  <rv s="2">
    <v>1833</v>
  </rv>
  <rv s="0">
    <v>http://fr.wikipedia.org/wiki/The_J.M._Smucker_Company</v>
    <v>Wikipedia</v>
  </rv>
  <rv s="3">
    <v>6</v>
    <v>1835</v>
  </rv>
  <rv s="4">
    <v>9</v>
    <v>https://www.bing.com/th?id=AMMS_3a0fe3bad48744d15a40cfd927fb4a65&amp;qlt=95</v>
    <v>1836</v>
    <v>0</v>
    <v>https://www.bing.com/images/search?form=xlimg&amp;q=the+j.m.+smucker+company</v>
    <v>Image of THE J. M. SMUCKER COMPANY</v>
  </rv>
  <rv s="0">
    <v>https://www.bing.com/financeapi/forcetrigger?t=a2319c&amp;q=XNYS%3aSJM&amp;form=skydnc</v>
    <v>Learn more on Bing</v>
  </rv>
  <rv s="7">
    <v>en-US</v>
    <v>a2319c</v>
    <v>268435456</v>
    <v>1</v>
    <v>Powered by Refinitiv</v>
    <v>10</v>
    <v>THE J. M. SMUCKER COMPANY (XNYS:SJM)</v>
    <v>7</v>
    <v>11</v>
    <v>Finance</v>
    <v>4</v>
    <v>131.69</v>
    <v>91.88</v>
    <v>0.27889999999999998</v>
    <v>-0.78</v>
    <v>0</v>
    <v>-6.5120000000000004E-3</v>
    <v>0</v>
    <v>USD</v>
    <v>The J. M. Smucker Company is engaged in manufacturing and marketing of food and beverage products. The Company's segments include U.S. Retail Coffee, U.S. Retail Consumer Foods, U.S. Retail Pet Foods, and International and Away From Home. Its products include coffee, dog food, cat food, pet snacks, peanut butter, fruit spreads, frozen handheld products, shortening and oils, portion control products, juices and beverages, and baking mixes and ingredients. The U.S. Retail Pet Foods segment includes Rachael Ray Nutrish, Meow Mix, Milk-Bone, Kibbles ’n Bits, 9Lives, Nature’s Recipe, and Pup-Peroni branded products. The U.S. Retail Coffee segment includes Folgers, Dunkin’, and Cafe Bustelo branded coffee. The U.S. Retail Consumer Foods segment includes Smucker’s and Jif. International and Away From Home segment offers brands, such as Folgers and Smucker's.</v>
    <v>7300</v>
    <v>New York Stock Exchange</v>
    <v>XNYS</v>
    <v>XNYS</v>
    <v>1 Strawberry Ln, ORRVILLE, OH, 44667-1241 US</v>
    <v>121.5</v>
    <v>1837</v>
    <v>Food &amp; Tobacco</v>
    <v>Stock</v>
    <v>44265.000000010936</v>
    <v>1838</v>
    <v>118.645</v>
    <v>13125070000</v>
    <v>THE J. M. SMUCKER COMPANY</v>
    <v>THE J. M. SMUCKER COMPANY</v>
    <v>119.17</v>
    <v>14.2531</v>
    <v>119.77</v>
    <v>118.99</v>
    <v>118.99</v>
    <v>109585600</v>
    <v>SJM</v>
    <v>THE J. M. SMUCKER COMPANY (XNYS:SJM)</v>
    <v>1100778</v>
    <v>1191860</v>
    <v>1921</v>
  </rv>
  <rv s="2">
    <v>1839</v>
  </rv>
  <rv s="0">
    <v>http://en.wikipedia.org/wiki/Stanley_Black_&amp;_Decker</v>
    <v>Wikipedia</v>
  </rv>
  <rv s="3">
    <v>6</v>
    <v>1841</v>
  </rv>
  <rv s="4">
    <v>9</v>
    <v>https://www.bing.com/th?id=AMMS_d91d6dd5d358c3be72352cd5dcfbe5de&amp;qlt=95</v>
    <v>1842</v>
    <v>0</v>
    <v>https://www.bing.com/images/search?form=xlimg&amp;q=stanley+black+%26+decker</v>
    <v>Image of STANLEY BLACK &amp; DECKER, INC.</v>
  </rv>
  <rv s="0">
    <v>https://www.bing.com/financeapi/forcetrigger?t=a23tw7&amp;q=XNYS%3aSWK&amp;form=skydnc</v>
    <v>Learn more on Bing</v>
  </rv>
  <rv s="7">
    <v>en-US</v>
    <v>a23tw7</v>
    <v>268435456</v>
    <v>1</v>
    <v>Powered by Refinitiv</v>
    <v>10</v>
    <v>STANLEY BLACK &amp; DECKER, INC. (XNYS:SWK)</v>
    <v>7</v>
    <v>11</v>
    <v>Finance</v>
    <v>4</v>
    <v>195</v>
    <v>70</v>
    <v>1.4237</v>
    <v>1.35</v>
    <v>-1.0375000000000001E-2</v>
    <v>7.2350000000000001E-3</v>
    <v>-1.95</v>
    <v>USD</v>
    <v>Stanley Black &amp; Decker, Inc. is a global provider of hand tools, power tools and related accessories, mechanical access solutions, such as automatic doors and commercial locking systems, electronic security and monitoring systems, healthcare solutions, engineered fastening systems, and products and services for various industrial applications. The Company's segments include Tools &amp; Storage, Security and Industrial. Its Tools &amp; Storage segment consists of the Power Tools and Hand Tools, Accessories and Storage businesses. Its Security segment consists of the Convergent Security Solutions and Mechanical Access Solutions businesses. Its Industrial segment consists of the Engineered Fastening and Infrastructure businesses. It offers brands, such as SIDCHROME, AeroScout, DEWALT, Newell Tools and Craftsman, Irwin, Lenox, Craftsman, BLACK+DECKER, SONITROL, Warren, GRIPCO, Porter-Cable, BOSTITCH and WanderGuard.</v>
    <v>53100</v>
    <v>New York Stock Exchange</v>
    <v>XNYS</v>
    <v>XNYS</v>
    <v>1000 Stanley Dr, PO Box 7000, NEW BRITAIN, CT, 06053-1675 US</v>
    <v>190.01</v>
    <v>1843</v>
    <v>Machinery, Equipment &amp; Components</v>
    <v>Stock</v>
    <v>44265.000000010936</v>
    <v>1844</v>
    <v>187.18</v>
    <v>30022630000</v>
    <v>STANLEY BLACK &amp; DECKER, INC.</v>
    <v>STANLEY BLACK &amp; DECKER, INC.</v>
    <v>187.7</v>
    <v>24.200099999999999</v>
    <v>186.6</v>
    <v>187.95</v>
    <v>186</v>
    <v>160893000</v>
    <v>SWK</v>
    <v>STANLEY BLACK &amp; DECKER, INC. (XNYS:SWK)</v>
    <v>1193751</v>
    <v>1294454</v>
    <v>1901</v>
  </rv>
  <rv s="2">
    <v>1845</v>
  </rv>
  <rv s="0">
    <v>https://www.bing.com/financeapi/forcetrigger?t=a1naqh&amp;q=XNYS%3aALLE&amp;form=skydnc</v>
    <v>Learn more on Bing</v>
  </rv>
  <rv s="1">
    <v>en-US</v>
    <v>a1naqh</v>
    <v>268435456</v>
    <v>1</v>
    <v>Powered by Refinitiv</v>
    <v>0</v>
    <v>ALLEGION PUBLIC LIMITED COMPANY (XNYS:ALLE)</v>
    <v>2</v>
    <v>3</v>
    <v>Finance</v>
    <v>4</v>
    <v>121.33</v>
    <v>77.37</v>
    <v>1.1568000000000001</v>
    <v>-2.0499999999999998</v>
    <v>0</v>
    <v>-1.7597999999999999E-2</v>
    <v>0</v>
    <v>USD</v>
    <v>Allegion Public Limited Company is a provider of security products and solutions. The Company offers a portfolio of mechanical and electronic security products across a range of brands. Its segments include Americas; Europe, Middle East, India and Africa (EMEIA), and Asia Pacific. Its products include door closers and controls; door and door frames (steel); electronic security products; electronic and biometric access control systems; exit devices; locks, locksets, portable locks and key systems; time, attendance and workforce productivity systems, and other accessories. It sells a range of security products and solutions for end users in commercial, institutional and residential facilities across the world, including into the education, healthcare, government, hospitality, commercial office and single and multi-family residential markets. As of December 31, 2016, it manufactured and sold mechanical and electronic security products and solutions in approximately 130 countries.</v>
    <v>11500</v>
    <v>New York Stock Exchange</v>
    <v>XNYS</v>
    <v>XNYS</v>
    <v>Block E Iveagh Court, Harcourt Road, DUBLIN, DUBLIN, 00000 IE</v>
    <v>117.14</v>
    <v>Communications &amp; Networking</v>
    <v>Stock</v>
    <v>44265.000000034372</v>
    <v>1847</v>
    <v>114.19</v>
    <v>10569410000</v>
    <v>ALLEGION PUBLIC LIMITED COMPANY</v>
    <v>ALLEGION PUBLIC LIMITED COMPANY</v>
    <v>116.27</v>
    <v>34.335900000000002</v>
    <v>116.49</v>
    <v>114.44</v>
    <v>114.44</v>
    <v>90732300</v>
    <v>ALLE</v>
    <v>ALLEGION PUBLIC LIMITED COMPANY (XNYS:ALLE)</v>
    <v>721886</v>
    <v>783569</v>
    <v>2013</v>
  </rv>
  <rv s="2">
    <v>1848</v>
  </rv>
  <rv s="0">
    <v>https://www.bing.com/financeapi/forcetrigger?t=a1uw77&amp;q=XNAS%3aHSIC&amp;form=skydnc</v>
    <v>Learn more on Bing</v>
  </rv>
  <rv s="1">
    <v>en-US</v>
    <v>a1uw77</v>
    <v>268435456</v>
    <v>1</v>
    <v>Powered by Refinitiv</v>
    <v>0</v>
    <v>HENRY SCHEIN, INC. (XNAS:HSIC)</v>
    <v>2</v>
    <v>3</v>
    <v>Finance</v>
    <v>4</v>
    <v>74.89</v>
    <v>41.85</v>
    <v>0.86629999999999996</v>
    <v>0.39</v>
    <v>0</v>
    <v>6.019E-3</v>
    <v>0</v>
    <v>USD</v>
    <v>Henry Schein, Inc. is a provider of healthcare products and services primarily to office-based dental and medical practitioners. The Company operates through two segments: healthcare distribution, and technology and value-added services. The healthcare distribution segment distributes consumable products, small equipment, laboratory products, large equipment, equipment repair services, branded and generic pharmaceuticals, vaccines, surgical products, diagnostic tests, infection-control products and vitamins. The technology and value-added services segment provides software, technology and other value-added services to healthcare practitioners. Its technology group offerings include practice management software systems for dental and medical practitioners. The Company provides its services to dental practitioners and laboratories, and physician practices, as well as government and institutional healthcare clinics.</v>
    <v>19000</v>
    <v>Nasdaq Stock Market</v>
    <v>XNAS</v>
    <v>XNAS</v>
    <v>135 Duryea Rd, MELVILLE, NY, 11747-3834 US</v>
    <v>66.94</v>
    <v>Healthcare Equipment &amp; Supplies</v>
    <v>Stock</v>
    <v>44264.876437731247</v>
    <v>1850</v>
    <v>64.760000000000005</v>
    <v>9230248000</v>
    <v>HENRY SCHEIN, INC.</v>
    <v>HENRY SCHEIN, INC.</v>
    <v>64.89</v>
    <v>23.0532</v>
    <v>64.790000000000006</v>
    <v>65.180000000000007</v>
    <v>65.180000000000007</v>
    <v>142464100</v>
    <v>HSIC</v>
    <v>HENRY SCHEIN, INC. (XNAS:HSIC)</v>
    <v>1165236</v>
    <v>1265410</v>
    <v>1992</v>
  </rv>
  <rv s="2">
    <v>1851</v>
  </rv>
  <rv s="0">
    <v>https://www.bing.com/financeapi/forcetrigger?t=a24jvh&amp;q=XNAS%3aTSCO&amp;form=skydnc</v>
    <v>Learn more on Bing</v>
  </rv>
  <rv s="1">
    <v>en-US</v>
    <v>a24jvh</v>
    <v>268435456</v>
    <v>1</v>
    <v>Powered by Refinitiv</v>
    <v>0</v>
    <v>TRACTOR SUPPLY COMPANY (XNAS:TSCO)</v>
    <v>2</v>
    <v>3</v>
    <v>Finance</v>
    <v>4</v>
    <v>173.76</v>
    <v>63.890099999999997</v>
    <v>1.0065</v>
    <v>-0.4</v>
    <v>0</v>
    <v>-2.4840000000000001E-3</v>
    <v>0</v>
    <v>USD</v>
    <v>Tractor Supply Company is an operator of rural lifestyle retail stores in the United States. The Company is focused on supplying the needs of recreational farmers and ranchers and others, as well as tradesmen and small businesses. It is engaged in the retail sale of products that support the rural lifestyle. The Company operates retail stores under the names Tractor Supply Company, Del's Feed &amp; Farm Supply and Petsense, and operates Websites under the names TractorSupply.com and Petsense.com. The Company's selection of merchandise consists of various product categories, including equine, livestock, pet and small animal products; hardware, truck, towing and tool products; seasonal products, including heating, lawn and garden items, power equipment, gifts and toys; work/recreational clothing and footwear, and maintenance products for agricultural and rural use. Its brands include 4health, JobSmart, Bit &amp; Bridle, Paws &amp; Claws, Blue Mountain, Redstone, Dumor, Equistages and Royal Wing.</v>
    <v>20000</v>
    <v>Nasdaq Stock Market</v>
    <v>XNAS</v>
    <v>XNAS</v>
    <v>5401 Virginia Way, BRENTWOOD, TN, 37027-7536 US</v>
    <v>164.98</v>
    <v>Specialty Retailers</v>
    <v>Stock</v>
    <v>44265.023866885938</v>
    <v>1853</v>
    <v>160.45500000000001</v>
    <v>18724600000</v>
    <v>TRACTOR SUPPLY COMPANY</v>
    <v>TRACTOR SUPPLY COMPANY</v>
    <v>164.44</v>
    <v>25.212900000000001</v>
    <v>161</v>
    <v>160.6</v>
    <v>160.6</v>
    <v>116301800</v>
    <v>TSCO</v>
    <v>TRACTOR SUPPLY COMPANY (XNAS:TSCO)</v>
    <v>1244749</v>
    <v>1364402</v>
    <v>1982</v>
  </rv>
  <rv s="2">
    <v>1854</v>
  </rv>
  <rv s="0">
    <v>http://en.wikipedia.org/wiki/D._R._Horton</v>
    <v>Wikipedia</v>
  </rv>
  <rv s="3">
    <v>6</v>
    <v>1856</v>
  </rv>
  <rv s="4">
    <v>9</v>
    <v>https://www.bing.com/th?id=AMMS_57d4a8ae9c08268ad388e96289b1a773&amp;qlt=95</v>
    <v>1857</v>
    <v>0</v>
    <v>https://www.bing.com/images/search?form=xlimg&amp;q=d.r.+horton</v>
    <v>Image of D.R. HORTON, INC.</v>
  </rv>
  <rv s="0">
    <v>https://www.bing.com/financeapi/forcetrigger?t=a1r1lh&amp;q=XNYS%3aDHI&amp;form=skydnc</v>
    <v>Learn more on Bing</v>
  </rv>
  <rv s="7">
    <v>en-US</v>
    <v>a1r1lh</v>
    <v>268435456</v>
    <v>1</v>
    <v>Powered by Refinitiv</v>
    <v>10</v>
    <v>D.R. HORTON, INC. (XNYS:DHI)</v>
    <v>7</v>
    <v>11</v>
    <v>Finance</v>
    <v>4</v>
    <v>84.41</v>
    <v>25.51</v>
    <v>1.6158999999999999</v>
    <v>-0.77</v>
    <v>5.6430000000000004E-3</v>
    <v>-9.5639999999999996E-3</v>
    <v>0.45</v>
    <v>USD</v>
    <v>D.R. Horton, Inc. is a homebuilding company. The Company has operations in 88 markets in 29 states across the United States. The Company's segments include its 44 homebuilding divisions, its financial services operations and its other business activities. In the homebuilding segment, the Company builds and sells single-family detached homes and attached homes, such as town homes, duplexes, triplexes and condominiums. The Company's 44 homebuilding divisions are aggregated into six segments: East Region, South Central Region, Midwest Region, West Region, Southwest Region and Southeast Region. In the financial services segment, the Company sells mortgages and collects fees for title insurance agency and closing services. The Company has subsidiaries that conduct insurance-related operations; construct and own income-producing rental properties; own non-residential real estate, including ranch land and improvements, and own and operate oil and gas-related assets.</v>
    <v>9716</v>
    <v>New York Stock Exchange</v>
    <v>XNYS</v>
    <v>XNYS</v>
    <v>1341 Horton Cir, ARLINGTON, TX, 76011-4310 US</v>
    <v>82.74</v>
    <v>1858</v>
    <v>Homebuilding &amp; Construction Supplies</v>
    <v>Stock</v>
    <v>44265.033209779685</v>
    <v>1859</v>
    <v>79.53</v>
    <v>29281630000</v>
    <v>D.R. HORTON, INC.</v>
    <v>D.R. HORTON, INC.</v>
    <v>81.239999999999995</v>
    <v>10.876099999999999</v>
    <v>80.510000000000005</v>
    <v>79.739999999999995</v>
    <v>80.19</v>
    <v>363701700</v>
    <v>DHI</v>
    <v>D.R. HORTON, INC. (XNYS:DHI)</v>
    <v>2770762</v>
    <v>3043361</v>
    <v>1991</v>
  </rv>
  <rv s="2">
    <v>1860</v>
  </rv>
  <rv s="0">
    <v>https://www.bing.com/financeapi/forcetrigger?t=a23327&amp;q=XNYS%3aSLG&amp;form=skydnc</v>
    <v>Learn more on Bing</v>
  </rv>
  <rv s="1">
    <v>en-US</v>
    <v>a23327</v>
    <v>268435456</v>
    <v>1</v>
    <v>Powered by Refinitiv</v>
    <v>0</v>
    <v>SL GREEN REALTY CORP. (XNYS:SLG)</v>
    <v>2</v>
    <v>3</v>
    <v>Finance</v>
    <v>4</v>
    <v>78.645399999999995</v>
    <v>35.180300000000003</v>
    <v>1.6489</v>
    <v>-0.79</v>
    <v>2.6670000000000001E-3</v>
    <v>-1.0426E-2</v>
    <v>0.2</v>
    <v>USD</v>
    <v>SL Green Realty Corp is a self-managed real estate investment trust (REIT). The Company is engaged in the acquisition, development, ownership, management and operation of commercial and residential real estate properties, principally office properties, located in the New York metropolitan area. The Company operates through two segments: real estate, and debt and preferred equity investments. The Company holds interests in approximately 93 buildings totaling 40.6 million square feet. This included ownership interests in 29.2 million square feet of Manhattan buildings and 10.3 million square feet securing debt and preferred equity investments. The Company also holds investments in over 15 prime retail properties encompassing approximately 0.7 million square feet.</v>
    <v>794</v>
    <v>New York Stock Exchange</v>
    <v>XNYS</v>
    <v>XNYS</v>
    <v>420 Lexington Ave, NEW YORK, NY, 10170-0002 US</v>
    <v>76.31</v>
    <v>Residential &amp; Commercial REIT</v>
    <v>Stock</v>
    <v>44265.000000022657</v>
    <v>1862</v>
    <v>74.099999999999994</v>
    <v>5254712000</v>
    <v>SL GREEN REALTY CORP.</v>
    <v>SL GREEN REALTY CORP.</v>
    <v>75.5</v>
    <v>15.5687</v>
    <v>75.77</v>
    <v>74.98</v>
    <v>75.180000000000007</v>
    <v>69350830</v>
    <v>SLG</v>
    <v>SL GREEN REALTY CORP. (XNYS:SLG)</v>
    <v>1286994</v>
    <v>1416217</v>
    <v>1997</v>
  </rv>
  <rv s="2">
    <v>1863</v>
  </rv>
  <rv s="0">
    <v>http://pl.wikipedia.org/wiki/Starbucks</v>
    <v>Wikipedia</v>
  </rv>
  <rv s="3">
    <v>6</v>
    <v>1865</v>
  </rv>
  <rv s="4">
    <v>9</v>
    <v>https://www.bing.com/th?id=AMMS_e27b6f4d10a663f3cbffe838112b48be&amp;qlt=95</v>
    <v>1866</v>
    <v>0</v>
    <v>https://www.bing.com/images/search?form=xlimg&amp;q=starbucks</v>
    <v>Image of STARBUCKS CORPORATION</v>
  </rv>
  <rv s="0">
    <v>https://www.bing.com/financeapi/forcetrigger?t=a22k9c&amp;q=XNAS%3aSBUX&amp;form=skydnc</v>
    <v>Learn more on Bing</v>
  </rv>
  <rv s="7">
    <v>en-US</v>
    <v>a22k9c</v>
    <v>268435456</v>
    <v>1</v>
    <v>Powered by Refinitiv</v>
    <v>10</v>
    <v>STARBUCKS CORPORATION (XNAS:SBUX)</v>
    <v>7</v>
    <v>11</v>
    <v>Finance</v>
    <v>4</v>
    <v>110.47</v>
    <v>50.02</v>
    <v>0.89</v>
    <v>1.52</v>
    <v>-4.6929999999999997E-4</v>
    <v>1.4472E-2</v>
    <v>-0.05</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349000</v>
    <v>Nasdaq Stock Market</v>
    <v>XNAS</v>
    <v>XNAS</v>
    <v>2401 Utah Ave S, SEATTLE, WA, 98134-1436 US</v>
    <v>107.97</v>
    <v>1867</v>
    <v>Hotels &amp; Entertainment Services</v>
    <v>Stock</v>
    <v>44265.03995341406</v>
    <v>1868</v>
    <v>105.83</v>
    <v>123651800000</v>
    <v>STARBUCKS CORPORATION</v>
    <v>STARBUCKS CORPORATION</v>
    <v>106.28</v>
    <v>188.73650000000001</v>
    <v>105.03</v>
    <v>106.55</v>
    <v>106.5</v>
    <v>1177300000</v>
    <v>SBUX</v>
    <v>STARBUCKS CORPORATION (XNAS:SBUX)</v>
    <v>5510948</v>
    <v>6064997</v>
    <v>1985</v>
  </rv>
  <rv s="2">
    <v>1869</v>
  </rv>
  <rv s="0">
    <v>http://en.wikipedia.org/wiki/McKesson_Corporation</v>
    <v>Wikipedia</v>
  </rv>
  <rv s="3">
    <v>6</v>
    <v>1871</v>
  </rv>
  <rv s="4">
    <v>9</v>
    <v>https://www.bing.com/th?id=AMMS_672d83eb125d421d1d34bb38de745f07&amp;qlt=95</v>
    <v>1872</v>
    <v>0</v>
    <v>https://www.bing.com/images/search?form=xlimg&amp;q=mckesson+corporation</v>
    <v>Image of MCKESSON CORPORATION</v>
  </rv>
  <rv s="0">
    <v>https://www.bing.com/financeapi/forcetrigger?t=a1xe52&amp;q=XNYS%3aMCK&amp;form=skydnc</v>
    <v>Learn more on Bing</v>
  </rv>
  <rv s="7">
    <v>en-US</v>
    <v>a1xe52</v>
    <v>268435456</v>
    <v>1</v>
    <v>Powered by Refinitiv</v>
    <v>10</v>
    <v>MCKESSON CORPORATION (XNYS:MCK)</v>
    <v>7</v>
    <v>11</v>
    <v>Finance</v>
    <v>4</v>
    <v>187.67</v>
    <v>112.6</v>
    <v>0.86760000000000004</v>
    <v>2.63</v>
    <v>-6.1550000000000007E-3</v>
    <v>1.4936E-2</v>
    <v>-1.1000000000000001</v>
    <v>USD</v>
    <v>McKesson Corporation is a healthcare supply chain management solution, retail pharmacy, community oncology and specialty care, and healthcare information technology company. The Company provides medicines, medical products and healthcare services by partnering with pharmaceutical manufacturers, providers, pharmacies, governments and other organizations in healthcare. It operates through three segments: United States Pharmaceutical and Specialty Solutions, European Pharmaceutical Solutions and Medical-Surgical Solutions. The United States Pharmaceutical and Specialty Solutions segment distributes pharmaceutical and other healthcare related products and provides pharmaceutical solutions to life sciences companies. European Pharmaceutical Solutions segment provides distribution and services to wholesale, institutional and retail customers. Medical-Surgical Solutions segment distributes medical-surgical supplies and provides logistics and other services to healthcare providers.</v>
    <v>80000</v>
    <v>New York Stock Exchange</v>
    <v>XNYS</v>
    <v>XNYS</v>
    <v>6555 State Highway 161, IRVING, TX, 75039-2402 US</v>
    <v>181.28</v>
    <v>1873</v>
    <v>Food &amp; Drug Retailing</v>
    <v>Stock</v>
    <v>44265.000000022657</v>
    <v>1874</v>
    <v>176.01</v>
    <v>28027790000</v>
    <v>MCKESSON CORPORATION</v>
    <v>MCKESSON CORPORATION</v>
    <v>176.57</v>
    <v>0</v>
    <v>176.09</v>
    <v>178.72</v>
    <v>177.62</v>
    <v>159167400</v>
    <v>MCK</v>
    <v>MCKESSON CORPORATION (XNYS:MCK)</v>
    <v>991599</v>
    <v>1091843</v>
    <v>1994</v>
  </rv>
  <rv s="2">
    <v>1875</v>
  </rv>
  <rv s="0">
    <v>https://www.bing.com/financeapi/forcetrigger?t=bu3f2w&amp;q=XNYS%3aOTIS&amp;form=skydnc</v>
    <v>Learn more on Bing</v>
  </rv>
  <rv s="8">
    <v>en-US</v>
    <v>bu3f2w</v>
    <v>268435456</v>
    <v>1</v>
    <v>Powered by Refinitiv</v>
    <v>12</v>
    <v>OTIS WORLDWIDE CORPORATION (XNYS:OTIS)</v>
    <v>2</v>
    <v>13</v>
    <v>Finance</v>
    <v>4</v>
    <v>68.209999999999994</v>
    <v>38</v>
    <v>-0.28999999999999998</v>
    <v>-4.9280000000000001E-3</v>
    <v>-4.4460000000000003E-3</v>
    <v>-0.32</v>
    <v>USD</v>
    <v>Otis Worldwide Corporation is an elevator and escalator manufacturing, installation and service company. The Company operates through two segments: New Equipment and Service. Through its New Equipment segment, it designs, manufactures, sells and installs a range of passenger and freight elevators, as well as escalators and moving walkways for residential and commercial buildings, and infrastructure projects. It sells its New Equipment units directly to customers, as well as through agents and distributors globally. Through its Service segment, it performs maintenance and repair services for both its products and those of other manufacturers and provides services to upgrade elevators and escalators. It provides OTIS ONE, an Internet of Things (IoT) based solution to connect elevators to OtisLine. It also provides Gen2 system and ReGen system solutions. The Company serves customers in over 200 countries and territories.</v>
    <v>69000</v>
    <v>New York Stock Exchange</v>
    <v>XNYS</v>
    <v>XNYS</v>
    <v>One Carrier Place, FARMINGTON, CT, 06032 US</v>
    <v>66.650000000000006</v>
    <v>Machinery, Equipment &amp; Components</v>
    <v>Stock</v>
    <v>44265.000000046093</v>
    <v>1877</v>
    <v>64.92</v>
    <v>28284020000</v>
    <v>OTIS WORLDWIDE CORPORATION</v>
    <v>OTIS WORLDWIDE CORPORATION</v>
    <v>65.69</v>
    <v>31.2972</v>
    <v>65.22</v>
    <v>64.930000000000007</v>
    <v>64.61</v>
    <v>433671000</v>
    <v>OTIS</v>
    <v>OTIS WORLDWIDE CORPORATION (XNYS:OTIS)</v>
    <v>2547338</v>
    <v>2811346</v>
  </rv>
  <rv s="2">
    <v>1878</v>
  </rv>
  <rv s="0">
    <v>http://en.wikipedia.org/wiki/Anthem_(company)</v>
    <v>Wikipedia</v>
  </rv>
  <rv s="3">
    <v>6</v>
    <v>1880</v>
  </rv>
  <rv s="4">
    <v>9</v>
    <v>https://www.bing.com/th?id=AMMS_5c4b41ef003f780858c1520c215c75fb&amp;qlt=95</v>
    <v>1881</v>
    <v>0</v>
    <v>https://www.bing.com/images/search?form=xlimg&amp;q=anthem+inc</v>
    <v>Image of ANTHEM, INC.</v>
  </rv>
  <rv s="0">
    <v>https://www.bing.com/financeapi/forcetrigger?t=a1njmw&amp;q=XNYS%3aANTM&amp;form=skydnc</v>
    <v>Learn more on Bing</v>
  </rv>
  <rv s="7">
    <v>en-US</v>
    <v>a1njmw</v>
    <v>268435456</v>
    <v>1</v>
    <v>Powered by Refinitiv</v>
    <v>10</v>
    <v>ANTHEM, INC. (XNYS:ANTM)</v>
    <v>7</v>
    <v>11</v>
    <v>Finance</v>
    <v>4</v>
    <v>344.17</v>
    <v>171.03</v>
    <v>1.0077</v>
    <v>-4.68</v>
    <v>-4.5839999999999995E-3</v>
    <v>-1.3827000000000001E-2</v>
    <v>-1.53</v>
    <v>USD</v>
    <v>Anthem, Inc. is a health benefits company. The Company operates through three segments: Commercial and Specialty Business, Government Business and Other. It offers a spectrum of network-based managed care plans to large and small employer, individual, Medicaid and Medicare markets. Its managed care plans include preferred provider organizations; health maintenance organizations; point-of-service plans; indemnity plans and other hybrid plans, including consumer-driven health plans; and hospital only and limited benefit products. It also provides an array of managed care services to self-funded customers, including claims processing, underwriting, stop loss insurance, actuarial services, provider network access, medical cost management, disease management, wellness programs and other administrative services. It provides an array of specialty and other insurance products and services, such as dental, vision, life and disability insurance benefits and radiology benefit management.</v>
    <v>83400</v>
    <v>New York Stock Exchange</v>
    <v>XNYS</v>
    <v>XNYS</v>
    <v>220 Virginia Avenue, INDIANAPOLIS, IN, 46204 US</v>
    <v>344.17</v>
    <v>1882</v>
    <v>Healthcare Providers &amp; Services</v>
    <v>Stock</v>
    <v>44265.033419907035</v>
    <v>1883</v>
    <v>333.33</v>
    <v>83167520000</v>
    <v>ANTHEM, INC.</v>
    <v>ANTHEM, INC.</v>
    <v>339.21</v>
    <v>18.89</v>
    <v>338.46</v>
    <v>333.78</v>
    <v>332.25</v>
    <v>244905700</v>
    <v>ANTM</v>
    <v>ANTHEM, INC. (XNYS:ANTM)</v>
    <v>1286558</v>
    <v>1420395</v>
    <v>2001</v>
  </rv>
  <rv s="2">
    <v>1884</v>
  </rv>
  <rv s="0">
    <v>http://de.wikipedia.org/wiki/Vertex_Pharmaceuticals</v>
    <v>Wikipedia</v>
  </rv>
  <rv s="3">
    <v>6</v>
    <v>1886</v>
  </rv>
  <rv s="4">
    <v>9</v>
    <v>https://www.bing.com/th?id=AMMS_023cceec355873939bb924c68221ce68&amp;qlt=95</v>
    <v>1887</v>
    <v>0</v>
    <v>https://www.bing.com/images/search?form=xlimg&amp;q=vertex+pharmaceuticals</v>
    <v>Image of VERTEX PHARMACEUTICALS INCORPORATED</v>
  </rv>
  <rv s="0">
    <v>https://www.bing.com/financeapi/forcetrigger?t=a25k5r&amp;q=XNAS%3aVRTX&amp;form=skydnc</v>
    <v>Learn more on Bing</v>
  </rv>
  <rv s="7">
    <v>en-US</v>
    <v>a25k5r</v>
    <v>268435456</v>
    <v>1</v>
    <v>Powered by Refinitiv</v>
    <v>10</v>
    <v>VERTEX PHARMACEUTICALS INCORPORATED (XNAS:VRTX)</v>
    <v>7</v>
    <v>11</v>
    <v>Finance</v>
    <v>4</v>
    <v>306.08</v>
    <v>197.47</v>
    <v>0.68899999999999995</v>
    <v>0.46</v>
    <v>1.2149999999999999E-3</v>
    <v>2.1540000000000001E-3</v>
    <v>0.26</v>
    <v>USD</v>
    <v>Vertex Pharmaceuticals Incorporated is engaged in discovering, developing, manufacturing and commercializing medicines for serious diseases. The Company is focused on developing and commercializing therapies for the treatment of cystic fibrosis (CF) and advancing its research and development programs in other indications. The Company's marketed medicines are ORKAMBI and KALYDECO. ORKAMBI (lumacaftor in combination with ivacaftor) is approved as a treatment for patients having two copies (homozygous) of the Delta-F508 (F508del) mutation in their cystic fibrosis transmembrane conductance regulator (CFTR) gene. KALYDECO (ivacaftor) is approved for the treatment of CF patients having the G551D mutation or other specified mutations in their CFTR gene. The Company's development programs in the field of CF include Tezacaftor (VX-661), VX-152, VX-440, VX-659, VX-445 and VX-371. VX-152, VX-440, VX-659 and VX-445 are CFTR corrector compounds.</v>
    <v>3400</v>
    <v>Nasdaq Stock Market</v>
    <v>XNAS</v>
    <v>XNAS</v>
    <v>50 Northern Ave, BOSTON, MA, 02210-1862 US</v>
    <v>219.13</v>
    <v>1888</v>
    <v>Biotechnology &amp; Medical Research</v>
    <v>Stock</v>
    <v>44265.039080103903</v>
    <v>1889</v>
    <v>213.86</v>
    <v>55522270000</v>
    <v>VERTEX PHARMACEUTICALS INCORPORATED</v>
    <v>VERTEX PHARMACEUTICALS INCORPORATED</v>
    <v>217.29</v>
    <v>20.727900000000002</v>
    <v>213.58</v>
    <v>214.04</v>
    <v>214.3</v>
    <v>259960100</v>
    <v>VRTX</v>
    <v>VERTEX PHARMACEUTICALS INCORPORATED (XNAS:VRTX)</v>
    <v>2276742</v>
    <v>2526363</v>
    <v>1989</v>
  </rv>
  <rv s="2">
    <v>1890</v>
  </rv>
  <rv s="0">
    <v>http://en.wikipedia.org/wiki/L_Brands</v>
    <v>Wikipedia</v>
  </rv>
  <rv s="3">
    <v>6</v>
    <v>1892</v>
  </rv>
  <rv s="4">
    <v>9</v>
    <v>https://www.bing.com/th?id=AMMS_63f1fddc4a3e7102dc1ec56870da8b66&amp;qlt=95</v>
    <v>1893</v>
    <v>0</v>
    <v>https://www.bing.com/images/search?form=xlimg&amp;q=l+brands</v>
    <v>Image of L BRANDS, INC.</v>
  </rv>
  <rv s="0">
    <v>https://www.bing.com/financeapi/forcetrigger?t=a1wrf2&amp;q=XNYS%3aLB&amp;form=skydnc</v>
    <v>Learn more on Bing</v>
  </rv>
  <rv s="7">
    <v>en-US</v>
    <v>a1wrf2</v>
    <v>268435456</v>
    <v>1</v>
    <v>Powered by Refinitiv</v>
    <v>10</v>
    <v>L BRANDS, INC. (XNYS:LB)</v>
    <v>7</v>
    <v>11</v>
    <v>Finance</v>
    <v>4</v>
    <v>57.63</v>
    <v>8</v>
    <v>1.7716000000000001</v>
    <v>-0.73</v>
    <v>0</v>
    <v>-1.3214999999999999E-2</v>
    <v>0</v>
    <v>USD</v>
    <v>L Brands, Inc. operates specialty retail business. The Company is focused on women's intimate and other apparel, personal care, beauty and home fragrance categories. Its segments include Victoria's Secret, Bath &amp; Body Works, and Victoria's Secret and Bath &amp; Body Works International. It sells its merchandise through company-owned specialty retail stores in the United States, Canada, the United Kingdom and Greater China, which are mall-based; through Websites, and through international franchise, license and wholesale partners. It operates in the retail brands, which include Victoria's Secret, PINK, Bath &amp; Body Works and La Senza. La Senza is a specialty retailer of women's intimate apparel. It sells its La Senza products at over 120 La Senza stores in Canada. Henri Bendel sells handbags, jewelry and other accessory products through New York and 28 other stores. Mast Global is a merchandise sourcing and production function serving the Company and its international partners.</v>
    <v>25500</v>
    <v>New York Stock Exchange</v>
    <v>XNYS</v>
    <v>XNYS</v>
    <v>PO Box 16000, 3 Limited Pkwy, COLUMBUS, OH, 43216-6000 US</v>
    <v>55.65</v>
    <v>1894</v>
    <v>Specialty Retailers</v>
    <v>Stock</v>
    <v>44265.035033784377</v>
    <v>1895</v>
    <v>54.05</v>
    <v>15362720000</v>
    <v>L BRANDS, INC.</v>
    <v>L BRANDS, INC.</v>
    <v>55.37</v>
    <v>18.7089</v>
    <v>55.24</v>
    <v>54.51</v>
    <v>54.51</v>
    <v>278108600</v>
    <v>LB</v>
    <v>L BRANDS, INC. (XNYS:LB)</v>
    <v>3568247</v>
    <v>3960013</v>
    <v>1982</v>
  </rv>
  <rv s="2">
    <v>1896</v>
  </rv>
  <rv s="0">
    <v>http://zh.wikipedia.org/wiki/联合技术公司</v>
    <v>Wikipedia</v>
  </rv>
  <rv s="3">
    <v>6</v>
    <v>1898</v>
  </rv>
  <rv s="4">
    <v>9</v>
    <v>https://www.bing.com/th?id=AMMS_816809e11c76850fe547473b3e1969bc&amp;qlt=95</v>
    <v>1899</v>
    <v>0</v>
    <v>https://www.bing.com/images/search?form=xlimg&amp;q=united+technologies+login</v>
    <v>Image of RAYTHEON TECHNOLOGIES CORPORATION</v>
  </rv>
  <rv s="0">
    <v>https://www.bing.com/financeapi/forcetrigger?t=a25552&amp;q=XNYS%3aRTX&amp;form=skydnc</v>
    <v>Learn more on Bing</v>
  </rv>
  <rv s="7">
    <v>en-US</v>
    <v>a25552</v>
    <v>268435456</v>
    <v>1</v>
    <v>Powered by Refinitiv</v>
    <v>10</v>
    <v>RAYTHEON TECHNOLOGIES CORPORATION (XNYS:RTX)</v>
    <v>7</v>
    <v>11</v>
    <v>Finance</v>
    <v>4</v>
    <v>78.17</v>
    <v>40.709000000000003</v>
    <v>1.5435000000000001</v>
    <v>-0.78</v>
    <v>-4.0089999999999999E-4</v>
    <v>-1.0316000000000001E-2</v>
    <v>-0.03</v>
    <v>USD</v>
    <v>Raytheon Technologies Corp, formerly United Technologies Corporation, is an aerospace and defense company that is engaged in providing advanced systems and services for commercial, military and government customers worldwide. The Company's operations are classified into four principal business segments: Collins Aerospace Systems, which is a global provider of aerospace and defense products and aftermarket service solutions for aircraft manufacturers,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v>
    <v>181000</v>
    <v>New York Stock Exchange</v>
    <v>XNYS</v>
    <v>XNYS</v>
    <v>870 WINTER STREET, WALTHAM, MA, 02451 US</v>
    <v>76.7</v>
    <v>1900</v>
    <v>Aerospace &amp; Defense</v>
    <v>Stock</v>
    <v>44265.041658807815</v>
    <v>1901</v>
    <v>74.75</v>
    <v>114887700000</v>
    <v>RAYTHEON TECHNOLOGIES CORPORATION</v>
    <v>RAYTHEON TECHNOLOGIES CORPORATION</v>
    <v>76.040000000000006</v>
    <v>0</v>
    <v>75.61</v>
    <v>74.83</v>
    <v>74.8</v>
    <v>1519478000</v>
    <v>RTX</v>
    <v>RAYTHEON TECHNOLOGIES CORPORATION (XNYS:RTX)</v>
    <v>6558270</v>
    <v>7284459</v>
    <v>1934</v>
  </rv>
  <rv s="2">
    <v>1902</v>
  </rv>
  <rv s="0">
    <v>http://en.wikipedia.org/wiki/Qorvo</v>
    <v>Wikipedia</v>
  </rv>
  <rv s="3">
    <v>6</v>
    <v>1904</v>
  </rv>
  <rv s="4">
    <v>9</v>
    <v>https://www.bing.com/th?id=AMMS_63096b72a05dc74b62aac21ce7b93f0e&amp;qlt=95</v>
    <v>1905</v>
    <v>0</v>
    <v>https://www.bing.com/images/search?form=xlimg&amp;q=qorvo</v>
    <v>Image of QORVO, INC.</v>
  </rv>
  <rv s="0">
    <v>https://www.bing.com/financeapi/forcetrigger?t=a21mzr&amp;q=XNAS%3aQRVO&amp;form=skydnc</v>
    <v>Learn more on Bing</v>
  </rv>
  <rv s="7">
    <v>en-US</v>
    <v>a21mzr</v>
    <v>268435456</v>
    <v>1</v>
    <v>Powered by Refinitiv</v>
    <v>10</v>
    <v>QORVO, INC. (XNAS:QRVO)</v>
    <v>7</v>
    <v>11</v>
    <v>Finance</v>
    <v>4</v>
    <v>191.82499999999999</v>
    <v>67.540000000000006</v>
    <v>1.4319</v>
    <v>8</v>
    <v>-1.1117999999999999E-2</v>
    <v>4.9109999999999994E-2</v>
    <v>-1.9</v>
    <v>USD</v>
    <v>Qorvo, Inc. is a provider of technologies and radio frequency (RF) solutions for mobile, infrastructure and defense and aerospace applications. The Company designs, develops, manufactures and markets its products to the United States and international original equipment manufacturers (OEMs) and original design manufacturers (ODMs). Its segments include Mobile Products (MP) and Infrastructure and Defense Products (IDP). The MP segment is a supplier of radio frequency (RF) solutions that perform various functions in the cellular radio front end section of smartphones and other cellular devices. The IDP segment is a supplier of RF solutions that support various global applications, including ubiquitous high-speed network connectivity to the cloud, data center communications, Internet connectivity throughout the home and workplace, and upgraded military capabilities across the globe. It operates design, sales and manufacturing facilities located throughout Asia, Europe and North America.</v>
    <v>7900</v>
    <v>Nasdaq Stock Market</v>
    <v>XNAS</v>
    <v>XNAS</v>
    <v>7628 Thorndike Rd, GREENSBORO, NC, 27409-9421 US</v>
    <v>172.6499</v>
    <v>1906</v>
    <v>Semiconductors &amp; Semiconductor Equipment</v>
    <v>Stock</v>
    <v>44265.038720555465</v>
    <v>1907</v>
    <v>165.5335</v>
    <v>18450490000</v>
    <v>QORVO, INC.</v>
    <v>QORVO, INC.</v>
    <v>166.23</v>
    <v>39.033999999999999</v>
    <v>162.9</v>
    <v>170.9</v>
    <v>169</v>
    <v>113262700</v>
    <v>QRVO</v>
    <v>QORVO, INC. (XNAS:QRVO)</v>
    <v>1597454</v>
    <v>1784210</v>
    <v>2013</v>
  </rv>
  <rv s="2">
    <v>1908</v>
  </rv>
  <rv s="0">
    <v>http://en.wikipedia.org/wiki/Lennar_Corporation</v>
    <v>Wikipedia</v>
  </rv>
  <rv s="3">
    <v>6</v>
    <v>1910</v>
  </rv>
  <rv s="4">
    <v>9</v>
    <v>https://www.bing.com/th?id=AMMS_53583359b2caf7766f03578d319fe529&amp;qlt=95</v>
    <v>1911</v>
    <v>0</v>
    <v>https://www.bing.com/images/search?form=xlimg&amp;q=lennar+corporation</v>
    <v>Image of LENNAR CORPORATION</v>
  </rv>
  <rv s="0">
    <v>https://www.bing.com/financeapi/forcetrigger?t=a1wucw&amp;q=XNYS%3aLEN&amp;form=skydnc</v>
    <v>Learn more on Bing</v>
  </rv>
  <rv s="7">
    <v>en-US</v>
    <v>a1wucw</v>
    <v>268435456</v>
    <v>1</v>
    <v>Powered by Refinitiv</v>
    <v>10</v>
    <v>LENNAR CORPORATION (XNYS:LEN)</v>
    <v>7</v>
    <v>11</v>
    <v>Finance</v>
    <v>4</v>
    <v>95.72</v>
    <v>25.42</v>
    <v>1.4661999999999999</v>
    <v>0.31</v>
    <v>6.4459999999999995E-3</v>
    <v>3.5179999999999999E-3</v>
    <v>0.56999999999999995</v>
    <v>USD</v>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 Its Homebuilding operations is engaged in construction and sale of single-family attached and detached homes as well as purchase, development and sale of residential land to third parties. The Company's Financial Services segment provides mortgage financing, title and closing services, as well as property and casualty insurance. Its Multifamily segment is engaged in developing, construction and property management of multifamily rental properties. The Lennar Other segment is principally engaged in fund investments, which invests in technology initiatives that includes Opendoor, States Title and Notarize.</v>
    <v>9495</v>
    <v>New York Stock Exchange</v>
    <v>XNYS</v>
    <v>XNYS</v>
    <v>700 NW 107th Ave Ste 400, MIAMI, FL, 33172-3139 US</v>
    <v>90.13</v>
    <v>1912</v>
    <v>Homebuilding &amp; Construction Supplies</v>
    <v>Stock</v>
    <v>44265.00069142344</v>
    <v>1913</v>
    <v>87.55</v>
    <v>26834070000</v>
    <v>LENNAR CORPORATION</v>
    <v>LENNAR CORPORATION</v>
    <v>89.16</v>
    <v>11.2088</v>
    <v>88.12</v>
    <v>88.43</v>
    <v>89</v>
    <v>312116700</v>
    <v>LEN</v>
    <v>LENNAR CORPORATION (XNYS:LEN)</v>
    <v>2504021</v>
    <v>2797511</v>
    <v>1991</v>
  </rv>
  <rv s="2">
    <v>1914</v>
  </rv>
  <rv s="0">
    <v>https://www.bing.com/financeapi/forcetrigger?t=a1vjbh&amp;q=XNAS%3aINCY&amp;form=skydnc</v>
    <v>Learn more on Bing</v>
  </rv>
  <rv s="1">
    <v>en-US</v>
    <v>a1vjbh</v>
    <v>268435456</v>
    <v>1</v>
    <v>Powered by Refinitiv</v>
    <v>0</v>
    <v>INCYTE CORPORATION (XNAS:INCY)</v>
    <v>2</v>
    <v>3</v>
    <v>Finance</v>
    <v>4</v>
    <v>110.36499999999999</v>
    <v>62.48</v>
    <v>0.80220000000000002</v>
    <v>1.27</v>
    <v>-1.011E-3</v>
    <v>1.6316000000000001E-2</v>
    <v>-0.08</v>
    <v>USD</v>
    <v>Incyte Corporation is a biopharmaceutical company focused on the discovery, development and commercialization of therapeutics. Its portfolio includes compounds in various stages, ranging from preclinical to late-stage development, and commercialized products, such as JAKAFI (ruxolitinib) and ICLUSIG (ponatinib). JAKAFI (ruxolitinib) is indicated for the treatment of patients with intermediate or high risk myelofibrosis (MF) and for the treatment of patients with polycythemia vera (PV) having had an inadequate response to or are intolerant of hydroxyurea. As of December 31, 2016, the Food and Drug Administration had granted JAKAFI orphan drug status for MF, PV and essential thrombocythemia. The primary target for ICLUSIG is B Cell Receptor-ABL, an abnormal tyrosine kinase that is expressed in chronic myeloid leukemia and Philadelphia-chromosome positive acute lymphoblastic leukemia. The Company also has a portfolio of selective janus associated kinases 1 (JAK1) inhibitors.</v>
    <v>1773</v>
    <v>Nasdaq Stock Market</v>
    <v>XNAS</v>
    <v>XNAS</v>
    <v>1801 Augustine Cut off, WILMINGTON, DE, 19803-4404 US</v>
    <v>80.87</v>
    <v>Biotechnology &amp; Medical Research</v>
    <v>Stock</v>
    <v>44265.041571110938</v>
    <v>1916</v>
    <v>79.010000000000005</v>
    <v>17112620000</v>
    <v>INCYTE CORPORATION</v>
    <v>INCYTE CORPORATION</v>
    <v>79.7</v>
    <v>49.198099999999997</v>
    <v>77.84</v>
    <v>79.11</v>
    <v>79.03</v>
    <v>219843500</v>
    <v>INCY</v>
    <v>INCYTE CORPORATION (XNAS:INCY)</v>
    <v>1290301</v>
    <v>1442654</v>
    <v>1991</v>
  </rv>
  <rv s="2">
    <v>1917</v>
  </rv>
  <rv s="0">
    <v>https://www.bing.com/financeapi/forcetrigger?t=a1n7pr&amp;q=XNYS%3aAJG&amp;form=skydnc</v>
    <v>Learn more on Bing</v>
  </rv>
  <rv s="1">
    <v>en-US</v>
    <v>a1n7pr</v>
    <v>268435456</v>
    <v>1</v>
    <v>Powered by Refinitiv</v>
    <v>0</v>
    <v>ARTHUR J. GALLAGHER &amp; CO. (XNYS:AJG)</v>
    <v>2</v>
    <v>3</v>
    <v>Finance</v>
    <v>4</v>
    <v>129.12</v>
    <v>65.09</v>
    <v>0.65859999999999996</v>
    <v>-0.59</v>
    <v>2.0839999999999999E-3</v>
    <v>-4.7080000000000004E-3</v>
    <v>0.26</v>
    <v>USD</v>
    <v>Arthur J. Gallagher &amp; Co. and its subsidiaries are engaged in providing insurance brokerage and consulting services, and third-party claims settlement and administration services to both domestic and international entities. The Company operates through three segments: brokerage, risk management and corporate. The brokerage segment primarily consists of retail and wholesale insurance brokerage operations. Its retail brokerage operations negotiate and place property/casualty, employer-provided health and welfare insurance, and healthcare exchange and retirement solutions principally for middle-market commercial, industrial, public entity, religious and not-for-profit entities. The risk management segment provides contract claim settlement and administration services for enterprises that choose to self-insure some or all of their property/casualty coverages and for insurance companies that choose to outsource some or all of their property/casualty claims departments.</v>
    <v>32401</v>
    <v>New York Stock Exchange</v>
    <v>XNYS</v>
    <v>XNYS</v>
    <v>250 PARK AVENUE, FIFTH FLOOR, NEW YORK, NY, 10177 US</v>
    <v>126.36</v>
    <v>Insurance</v>
    <v>Stock</v>
    <v>44265.000000010936</v>
    <v>1919</v>
    <v>124.38</v>
    <v>24281430000</v>
    <v>ARTHUR J. GALLAGHER &amp; CO.</v>
    <v>ARTHUR J. GALLAGHER &amp; CO.</v>
    <v>124.48</v>
    <v>29.7866</v>
    <v>125.33</v>
    <v>124.74</v>
    <v>125</v>
    <v>193740000</v>
    <v>AJG</v>
    <v>ARTHUR J. GALLAGHER &amp; CO. (XNYS:AJG)</v>
    <v>790346</v>
    <v>884602</v>
    <v>1972</v>
  </rv>
  <rv s="2">
    <v>1920</v>
  </rv>
  <rv s="0">
    <v>http://en.wikipedia.org/wiki/Ingersoll_Rand</v>
    <v>Wikipedia</v>
  </rv>
  <rv s="3">
    <v>6</v>
    <v>1922</v>
  </rv>
  <rv s="4">
    <v>9</v>
    <v>https://www.bing.com/th?id=AMMS_19462661916cc0ebe5d2d6e4f3838aaf&amp;qlt=95</v>
    <v>1923</v>
    <v>0</v>
    <v>https://www.bing.com/images/search?form=xlimg&amp;q=ingersoll+rand</v>
    <v>Image of INGERSOLL RAND INC.</v>
  </rv>
  <rv s="0">
    <v>https://www.bing.com/financeapi/forcetrigger?t=a1tpyc&amp;q=XNYS%3aIR&amp;form=skydnc</v>
    <v>Learn more on Bing</v>
  </rv>
  <rv s="7">
    <v>en-US</v>
    <v>a1tpyc</v>
    <v>268435456</v>
    <v>1</v>
    <v>Powered by Refinitiv</v>
    <v>10</v>
    <v>INGERSOLL RAND INC. (XNYS:IR)</v>
    <v>7</v>
    <v>11</v>
    <v>Finance</v>
    <v>4</v>
    <v>51.61</v>
    <v>17.010000000000002</v>
    <v>1.5484</v>
    <v>-2.46</v>
    <v>4.3669999999999994E-3</v>
    <v>-4.8665E-2</v>
    <v>0.21</v>
    <v>USD</v>
    <v>Ingersoll Rand Inc. provides industrial, energy, medical and specialty vehicle products and services. It operates through four segments: Industrial Technologies and Services (IT&amp;S), Precision and Science Technologies, High Pressure Solutions, and Specialty Vehicle Technologies. The IT&amp;S consists of pressure and vacuum solutions business unit that include brands and offerings with a Engineered-to-Order focus, including Nash, Garo, Ingersoll Rand Industrial Multi-stage Gear (MSG) Centrifugal Compressors, Gardner Denver Custom Engineered Products and EMCO Wheaton Loading Systems. IT&amp;S also manufactures positive displacement blowers, vacuum boosters and engineered systems. The Precision and Science Technologies segment includes industrial precision flow systems business unit as well as Medical business unit and specialty pumps. High Pressure Solutions includes petroleum and industrial pump business. The Specialty Vehicle Technologies consists of the industrial club car business.</v>
    <v>15900</v>
    <v>New York Stock Exchange</v>
    <v>XNYS</v>
    <v>XNYS</v>
    <v>800-A BEATY STREET, DAVIDSON, NC, 28036 US</v>
    <v>50.55</v>
    <v>1924</v>
    <v>Machinery, Equipment &amp; Components</v>
    <v>Stock</v>
    <v>44265.000000046093</v>
    <v>1925</v>
    <v>48.08</v>
    <v>21168550000</v>
    <v>INGERSOLL RAND INC.</v>
    <v>INGERSOLL RAND INC.</v>
    <v>50.53</v>
    <v>0</v>
    <v>50.55</v>
    <v>48.09</v>
    <v>48.3</v>
    <v>418764700</v>
    <v>IR</v>
    <v>INGERSOLL RAND INC. (XNYS:IR)</v>
    <v>2216388</v>
    <v>2484341</v>
    <v>2013</v>
  </rv>
  <rv s="2">
    <v>1926</v>
  </rv>
  <rv s="0">
    <v>http://en.wikipedia.org/wiki/Flowserve</v>
    <v>Wikipedia</v>
  </rv>
  <rv s="3">
    <v>6</v>
    <v>1928</v>
  </rv>
  <rv s="4">
    <v>9</v>
    <v>https://www.bing.com/th?id=AMMS_d8840a421ddd8ea89b1b44a1b103b49a&amp;qlt=95</v>
    <v>1929</v>
    <v>0</v>
    <v>https://www.bing.com/images/search?form=xlimg&amp;q=flowserve</v>
    <v>Image of FLOWSERVE CORPORATION</v>
  </rv>
  <rv s="0">
    <v>https://www.bing.com/financeapi/forcetrigger?t=a1t34c&amp;q=XNYS%3aFLS&amp;form=skydnc</v>
    <v>Learn more on Bing</v>
  </rv>
  <rv s="7">
    <v>en-US</v>
    <v>a1t34c</v>
    <v>268435456</v>
    <v>1</v>
    <v>Powered by Refinitiv</v>
    <v>10</v>
    <v>FLOWSERVE CORPORATION (XNYS:FLS)</v>
    <v>7</v>
    <v>11</v>
    <v>Finance</v>
    <v>4</v>
    <v>42.14</v>
    <v>18.98</v>
    <v>1.7991999999999999</v>
    <v>-1.6</v>
    <v>0</v>
    <v>-3.8759999999999996E-2</v>
    <v>0</v>
    <v>USD</v>
    <v>Flowserve Corporation is a manufacturer and aftermarket service provider of flow control systems. The Company's segments include Engineered Product Division, Industrial Product Division and Flow Control Division. Its geographic segments include North America, Europe, Asia Pacific, Middle East and Africa, and Latin America. It develops and manufactures precision-engineered flow control equipment integral to the movement, control and protection of the flow of materials in its customer's critical processes. Its product portfolio of pumps, valves, seals, automation and aftermarket services supports infrastructure industries, including oil and gas, chemical, power generation and water management. It offers aftermarket equipment services, such as installation, diagnostics, repair and retrofitting through manufacturing platform and network of Quick Response Centers. Its products include oil and gas, general industries, chemical, power generation and water management.</v>
    <v>16000</v>
    <v>New York Stock Exchange</v>
    <v>XNYS</v>
    <v>XNYS</v>
    <v>5215 N O Connor Blvd Ste 2300, IRVING, TX, 75039-3726 US</v>
    <v>41.46</v>
    <v>1930</v>
    <v>Machinery, Equipment &amp; Components</v>
    <v>Stock</v>
    <v>44265.000000046093</v>
    <v>1931</v>
    <v>39.68</v>
    <v>5377796000</v>
    <v>FLOWSERVE CORPORATION</v>
    <v>FLOWSERVE CORPORATION</v>
    <v>41.32</v>
    <v>46.622999999999998</v>
    <v>41.28</v>
    <v>39.68</v>
    <v>39.68</v>
    <v>130276100</v>
    <v>FLS</v>
    <v>FLOWSERVE CORPORATION (XNYS:FLS)</v>
    <v>1064747</v>
    <v>1194320</v>
    <v>1912</v>
  </rv>
  <rv s="2">
    <v>1932</v>
  </rv>
  <rv s="0">
    <v>http://en.wikipedia.org/wiki/Vornado_Realty_Trust</v>
    <v>Wikipedia</v>
  </rv>
  <rv s="3">
    <v>6</v>
    <v>1934</v>
  </rv>
  <rv s="4">
    <v>9</v>
    <v>https://www.bing.com/th?id=AMMS_eb8a86ebb885a459f92caf00aa89b6f8&amp;qlt=95</v>
    <v>1935</v>
    <v>0</v>
    <v>https://www.bing.com/images/search?form=xlimg&amp;q=vornado+realty+trust</v>
    <v>Image of VORNADO REALTY TRUST</v>
  </rv>
  <rv s="0">
    <v>https://www.bing.com/financeapi/forcetrigger?t=a25g5r&amp;q=XNYS%3aVNO&amp;form=skydnc</v>
    <v>Learn more on Bing</v>
  </rv>
  <rv s="7">
    <v>en-US</v>
    <v>a25g5r</v>
    <v>268435456</v>
    <v>1</v>
    <v>Powered by Refinitiv</v>
    <v>10</v>
    <v>VORNADO REALTY TRUST (XNYS:VNO)</v>
    <v>7</v>
    <v>11</v>
    <v>Finance</v>
    <v>4</v>
    <v>50.43</v>
    <v>27.64</v>
    <v>1.4038999999999999</v>
    <v>-1.1000000000000001</v>
    <v>0</v>
    <v>-2.2984000000000001E-2</v>
    <v>0</v>
    <v>USD</v>
    <v>Vornado Realty Trust is a real estate investment trust (REIT). The Company conducts its business through, and its interests in properties are held by, Vornado Realty L.P (the Operating Partnership). It owns and operates office and retail properties with a concentration in the New York City metropolitan area. It operates through two segments: New York and Other. It also has a 32.4% interest in Alexander’s, Inc. (Alexander’s), which owns seven properties in the greater New York metropolitan area, as well as interests in other real estate and related investments. Its New York segment consists of 27.9 million square feet in 87 properties. Its Other segment consists of 3.7 million square foot theMART in Chicago, a 70% controlling interest in a three-building office complex containing 1.8 million square feet and a 25% in the Vornado Capital Partners Real Estate Fund (the Fund) and Crowne Plaza Times Square Hotel Joint Venture (the Crowne Plaza Joint Venture). The Fund has four investments.</v>
    <v>2899</v>
    <v>New York Stock Exchange</v>
    <v>XNYS</v>
    <v>XNYS</v>
    <v>888 7th Ave, NEW YORK, NY, 10106-0001 US</v>
    <v>48.23</v>
    <v>1936</v>
    <v>Residential &amp; Commercial REIT</v>
    <v>Stock</v>
    <v>44265.000000022657</v>
    <v>1937</v>
    <v>46.380099999999999</v>
    <v>9158235000</v>
    <v>VORNADO REALTY TRUST</v>
    <v>VORNADO REALTY TRUST</v>
    <v>47.62</v>
    <v>0</v>
    <v>47.86</v>
    <v>46.76</v>
    <v>46.76</v>
    <v>191354700</v>
    <v>VNO</v>
    <v>VORNADO REALTY TRUST (XNYS:VNO)</v>
    <v>2349488</v>
    <v>2636914</v>
    <v>1993</v>
  </rv>
  <rv s="2">
    <v>1938</v>
  </rv>
  <rv s="0">
    <v>https://www.bing.com/financeapi/forcetrigger?t=a22rcw&amp;q=XNYS%3aSEE&amp;form=skydnc</v>
    <v>Learn more on Bing</v>
  </rv>
  <rv s="1">
    <v>en-US</v>
    <v>a22rcw</v>
    <v>268435456</v>
    <v>1</v>
    <v>Powered by Refinitiv</v>
    <v>0</v>
    <v>SEALED AIR CORPORATION (XNYS:SEE)</v>
    <v>2</v>
    <v>3</v>
    <v>Finance</v>
    <v>4</v>
    <v>47.9</v>
    <v>17.059999999999999</v>
    <v>1.242</v>
    <v>0.17</v>
    <v>0</v>
    <v>3.7269999999999998E-3</v>
    <v>0</v>
    <v>USD</v>
    <v>Sealed Air Corporation is a provider of packaging solutions for the food, e-Commerce, electronics and industrial markets. The Company serves a range of markets including food and beverage processing, food service, retail, commercial and consumer applications, by providing food safety and security, product protection and equipment. It operates through two segments: food and protective. Food provides integrated packaging materials and equipment solutions to provide food safety and shelf life extension. Food solutions are marketed under the Cryovac trademark and other trade names including Cryovac Grip &amp; Tear, Cryovac Darfresh, Cryovac Mirabella, Simple Steps and OptiDure. Protective solutions are marketed under brands including Bubble Wrap brand inflatable packaging, Sealed Air brand performance shrink films and Autobag brand bagging systems.</v>
    <v>16500</v>
    <v>New York Stock Exchange</v>
    <v>XNYS</v>
    <v>XNYS</v>
    <v>2415 Cascade Pointe Blvd, CHARLOTTE, NC, 28208-6899 US</v>
    <v>46.39</v>
    <v>Containers &amp; Packaging</v>
    <v>Stock</v>
    <v>44265.000000010936</v>
    <v>1940</v>
    <v>45.62</v>
    <v>7065866000</v>
    <v>SEALED AIR CORPORATION</v>
    <v>SEALED AIR CORPORATION</v>
    <v>45.62</v>
    <v>14.6935</v>
    <v>45.61</v>
    <v>45.78</v>
    <v>45.78</v>
    <v>154919200</v>
    <v>SEE</v>
    <v>SEALED AIR CORPORATION (XNYS:SEE)</v>
    <v>1150013</v>
    <v>1294218</v>
    <v>1996</v>
  </rv>
  <rv s="2">
    <v>1941</v>
  </rv>
  <rv s="0">
    <v>https://www.bing.com/financeapi/forcetrigger?t=a1ock2&amp;q=XNYS%3aBDX&amp;form=skydnc</v>
    <v>Learn more on Bing</v>
  </rv>
  <rv s="1">
    <v>en-US</v>
    <v>a1ock2</v>
    <v>268435456</v>
    <v>1</v>
    <v>Powered by Refinitiv</v>
    <v>0</v>
    <v>BECTON, DICKINSON AND COMPANY (XNYS:BDX)</v>
    <v>2</v>
    <v>3</v>
    <v>Finance</v>
    <v>4</v>
    <v>284.97000000000003</v>
    <v>197.75</v>
    <v>0.77500000000000002</v>
    <v>-2.42</v>
    <v>0</v>
    <v>-9.8670000000000008E-3</v>
    <v>0</v>
    <v>USD</v>
    <v>Becton, Dickinson and Company (BD) is a global medical technology company engaged in the development, manufacture and sale of a range of medical supplies, devices, laboratory equipment and diagnostic products. The Company operates through two segments: BD Medical and BD Life Sciences. The BD Medical segment produces an array of medical technologies and devices that are used to help improve healthcare delivery in a range of settings. BD Medical consists of various business units, including diabetes care, medication and procedural solutions, medication management solutions and pharmaceutical systems. The BD Life Sciences segment provides products for the safe collection and transport of diagnostics specimens, and instruments and reagent systems to detect a range of infectious diseases, healthcare-associated infections and cancers. The Company's BD Life Sciences segment consists of various business units, including preanalytical systems, diagnostic systems and biosciences.</v>
    <v>72000</v>
    <v>New York Stock Exchange</v>
    <v>XNYS</v>
    <v>XNYS</v>
    <v>1 Becton Dr, FRANKLIN LAKES, NJ, 07417-1815 US</v>
    <v>248.09</v>
    <v>Healthcare Equipment &amp; Supplies</v>
    <v>Stock</v>
    <v>44265.000000010936</v>
    <v>1943</v>
    <v>242.71</v>
    <v>71506810000</v>
    <v>BECTON, DICKINSON AND COMPANY</v>
    <v>BECTON, DICKINSON AND COMPANY</v>
    <v>247.1</v>
    <v>47.142699999999998</v>
    <v>245.27</v>
    <v>242.85</v>
    <v>242.85</v>
    <v>290560000</v>
    <v>BDX</v>
    <v>BECTON, DICKINSON AND COMPANY (XNYS:BDX)</v>
    <v>1218708</v>
    <v>1371825</v>
    <v>1906</v>
  </rv>
  <rv s="2">
    <v>1944</v>
  </rv>
  <rv s="0">
    <v>http://en.wikipedia.org/wiki/Caterpillar_Inc.</v>
    <v>Wikipedia</v>
  </rv>
  <rv s="3">
    <v>6</v>
    <v>1946</v>
  </rv>
  <rv s="4">
    <v>9</v>
    <v>https://www.bing.com/th?id=AMMS_5f946e09982396613622ebabae1bd253&amp;qlt=95</v>
    <v>1947</v>
    <v>0</v>
    <v>https://www.bing.com/images/search?form=xlimg&amp;q=caterpillar+inc.</v>
    <v>Image of CATERPILLAR INC.</v>
  </rv>
  <rv s="0">
    <v>https://www.bing.com/financeapi/forcetrigger?t=a1p7zr&amp;q=XNYS%3aCAT&amp;form=skydnc</v>
    <v>Learn more on Bing</v>
  </rv>
  <rv s="7">
    <v>en-US</v>
    <v>a1p7zr</v>
    <v>268435456</v>
    <v>1</v>
    <v>Powered by Refinitiv</v>
    <v>10</v>
    <v>CATERPILLAR INC. (XNYS:CAT)</v>
    <v>7</v>
    <v>11</v>
    <v>Finance</v>
    <v>4</v>
    <v>226.67</v>
    <v>87.5</v>
    <v>0.93610000000000004</v>
    <v>-4.78</v>
    <v>4.613E-5</v>
    <v>-2.1572000000000001E-2</v>
    <v>0.01</v>
    <v>USD</v>
    <v>Caterpillar Inc. is a manufacturer of construction and mining equipment, diesel and natural gas engines, industrial gas turbines and diesel-electric locomotives. The Company operates through segments, including Construction Industries, which is engaged in supporting customers using machinery in infrastructure, forestry and building construction; Resource Industries, which is engaged in supporting customers using machinery in mining, quarry, waste and material handling applications; Energy &amp; Transportation, which supports customers in oil and gas, power generation, marine, rail and industrial applications, including Cat machines; Financial Products segment, which provides financing and related services, and All Other operating segments, which includes activities, such as product management and development, and manufacturing of filters and fluids, undercarriage, tires and rims, ground engaging tools, fluid transfer products, and sealing and connecting components for Cat products.</v>
    <v>97300</v>
    <v>New York Stock Exchange</v>
    <v>XNYS</v>
    <v>XNYS</v>
    <v>510 Lake Cook Rd Ste 100, DEERFIELD, IL, 60015-4971 US</v>
    <v>222.33</v>
    <v>1948</v>
    <v>Machinery, Equipment &amp; Components</v>
    <v>Stock</v>
    <v>44265.041275057811</v>
    <v>1949</v>
    <v>216.14</v>
    <v>120828400000</v>
    <v>CATERPILLAR INC.</v>
    <v>CATERPILLAR INC.</v>
    <v>221.38</v>
    <v>41.684899999999999</v>
    <v>221.58</v>
    <v>216.8</v>
    <v>216.81</v>
    <v>545303800</v>
    <v>CAT</v>
    <v>CATERPILLAR INC. (XNYS:CAT)</v>
    <v>2902396</v>
    <v>3270525</v>
    <v>1986</v>
  </rv>
  <rv s="2">
    <v>1950</v>
  </rv>
  <rv s="0">
    <v>http://en.wikipedia.org/wiki/Devon_Energy</v>
    <v>Wikipedia</v>
  </rv>
  <rv s="3">
    <v>6</v>
    <v>1952</v>
  </rv>
  <rv s="4">
    <v>9</v>
    <v>https://www.bing.com/th?id=AMMS_68b443156eec3d17160e219cc20e7658&amp;qlt=95</v>
    <v>1953</v>
    <v>0</v>
    <v>https://www.bing.com/images/search?form=xlimg&amp;q=devon+energy</v>
    <v>Image of DEVON ENERGY CORPORATION</v>
  </rv>
  <rv s="0">
    <v>https://www.bing.com/financeapi/forcetrigger?t=a1rew7&amp;q=XNYS%3aDVN&amp;form=skydnc</v>
    <v>Learn more on Bing</v>
  </rv>
  <rv s="7">
    <v>en-US</v>
    <v>a1rew7</v>
    <v>268435456</v>
    <v>1</v>
    <v>Powered by Refinitiv</v>
    <v>10</v>
    <v>DEVON ENERGY CORPORATION (XNYS:DVN)</v>
    <v>7</v>
    <v>11</v>
    <v>Finance</v>
    <v>4</v>
    <v>26.13</v>
    <v>4.6022999999999996</v>
    <v>3.3803000000000001</v>
    <v>-0.74</v>
    <v>8.3930000000000007E-4</v>
    <v>-3.0117999999999999E-2</v>
    <v>0.02</v>
    <v>USD</v>
    <v>Devon Energy Corporation (Devon) is an independent energy company. The Company operates through its U.S operating segment. Its U.S operating segment is engaged exploration, development and production of oil, natural gas and natural gas liquids (NGL). The Company’s operations are focused in four core oil producing areas: the Delaware Basin, Eagle Ford, Powder River Basin and Anadarko Basin. The Company’s Delaware Basin operates approximately eight rigs that offers exploration and development opportunities from geologic reservoirs, including the oil-rich Wolfcamp, Bone Spring, Leonard, Delaware formations. Its Delaware Basin assets also include WPX. The Company's Eagle Ford is focused on developments in DeWitt County, Texas. The Powder River Basin asset is focused on oil opportunities targeting several oil objectives, including the Turner, Parkman, Teapot and Niobrara formations. The Company's Anadarko Basin is located primarily in Oklahoma’s Canadian, Kingfisher and Blaine counties</v>
    <v>1400</v>
    <v>New York Stock Exchange</v>
    <v>XNYS</v>
    <v>XNYS</v>
    <v>333 W Sheridan Ave, OKLAHOMA CITY, OK, 73102-5010 US</v>
    <v>24.855</v>
    <v>1954</v>
    <v>Oil &amp; Gas</v>
    <v>Stock</v>
    <v>44265.039381017967</v>
    <v>1955</v>
    <v>23.69</v>
    <v>16538070000</v>
    <v>DEVON ENERGY CORPORATION</v>
    <v>DEVON ENERGY CORPORATION</v>
    <v>24.61</v>
    <v>0</v>
    <v>24.57</v>
    <v>23.83</v>
    <v>23.85</v>
    <v>673100000</v>
    <v>DVN</v>
    <v>DEVON ENERGY CORPORATION (XNYS:DVN)</v>
    <v>11746010</v>
    <v>13246891</v>
    <v>1999</v>
  </rv>
  <rv s="2">
    <v>1956</v>
  </rv>
  <rv s="0">
    <v>http://en.wikipedia.org/wiki/Target_Corporation</v>
    <v>Wikipedia</v>
  </rv>
  <rv s="3">
    <v>6</v>
    <v>1958</v>
  </rv>
  <rv s="4">
    <v>9</v>
    <v>https://www.bing.com/th?id=AMMS_fc7f6d8f354c93ae24462c8253f7b577&amp;qlt=95</v>
    <v>1959</v>
    <v>0</v>
    <v>https://www.bing.com/images/search?form=xlimg&amp;q=target</v>
    <v>Image of TARGET CORPORATION</v>
  </rv>
  <rv s="0">
    <v>https://www.bing.com/financeapi/forcetrigger?t=a246z2&amp;q=XNYS%3aTGT&amp;form=skydnc</v>
    <v>Learn more on Bing</v>
  </rv>
  <rv s="7">
    <v>en-US</v>
    <v>a246z2</v>
    <v>268435456</v>
    <v>1</v>
    <v>Powered by Refinitiv</v>
    <v>10</v>
    <v>TARGET CORPORATION (XNYS:TGT)</v>
    <v>7</v>
    <v>11</v>
    <v>Finance</v>
    <v>4</v>
    <v>199.96</v>
    <v>90.17</v>
    <v>1.0087999999999999</v>
    <v>2.31</v>
    <v>1.786E-3</v>
    <v>1.306E-2</v>
    <v>0.32</v>
    <v>USD</v>
    <v>Target Corporation (Target) is a general merchandise retailer selling products through its stores and digital channels. Its general merchandise stores offer an edited food assortment, including perishables, dry grocery, dairy and frozen items. Its digital channels include a range of general merchandise, including a range of items found in its stores, along with an assortment, such as additional sizes and colors sold only online. Its owned brands include Archer Farms, Market Pantry, Sutton &amp; Dodge, Art Class, Merona, Threshold, Ava &amp; Viv, Pillowfort, Room Essentials, Wine Cube, Cat &amp; Jack, Simply Balanced and Wondershop. Its exclusive brands include C9 by Champion, Hand Made Modern, Mossimo, DENIZEN from Levi's, Nate Berkus for Target, Fieldcrest, Kid Made Modern, Genuine Kids from OshKosh and Liz Lange for Target. As of January 28, 2017, the Company had 1,802 stores across the United States, including 1,535 owned stores, 107 leased stores and 160 owned buildings on leased land.</v>
    <v>368000</v>
    <v>New York Stock Exchange</v>
    <v>XNYS</v>
    <v>XNYS</v>
    <v>1000 Nicollet Mall, MINNEAPOLIS, MN, 55403-2542 US</v>
    <v>180.74</v>
    <v>1960</v>
    <v>Diversified Retail</v>
    <v>Stock</v>
    <v>44265.041518113285</v>
    <v>1961</v>
    <v>177.19499999999999</v>
    <v>88571740000</v>
    <v>TARGET CORPORATION</v>
    <v>TARGET CORPORATION</v>
    <v>178.32</v>
    <v>20.457799999999999</v>
    <v>176.87</v>
    <v>179.18</v>
    <v>179.5</v>
    <v>500773100</v>
    <v>TGT</v>
    <v>TARGET CORPORATION (XNYS:TGT)</v>
    <v>3752363</v>
    <v>4241705</v>
    <v>1902</v>
  </rv>
  <rv s="2">
    <v>1962</v>
  </rv>
  <rv s="0">
    <v>http://es.wikipedia.org/wiki/Newmont_Mining_Corporation</v>
    <v>Wikipedia</v>
  </rv>
  <rv s="3">
    <v>6</v>
    <v>1964</v>
  </rv>
  <rv s="4">
    <v>9</v>
    <v>https://www.bing.com/th?id=AMMS_dfe410b95d6678449580544f751cf8a5&amp;qlt=95</v>
    <v>1965</v>
    <v>0</v>
    <v>https://www.bing.com/images/search?form=xlimg&amp;q=newmont+mining+corporation</v>
    <v>Image of NEWMONT CORPORATION</v>
  </rv>
  <rv s="0">
    <v>https://www.bing.com/financeapi/forcetrigger?t=a1yeec&amp;q=XNYS%3aNEM&amp;form=skydnc</v>
    <v>Learn more on Bing</v>
  </rv>
  <rv s="7">
    <v>en-US</v>
    <v>a1yeec</v>
    <v>268435456</v>
    <v>1</v>
    <v>Powered by Refinitiv</v>
    <v>10</v>
    <v>NEWMONT CORPORATION (XNYS:NEM)</v>
    <v>7</v>
    <v>11</v>
    <v>Finance</v>
    <v>4</v>
    <v>72.22</v>
    <v>33</v>
    <v>0.23749999999999999</v>
    <v>0.86</v>
    <v>5.2400000000000005E-4</v>
    <v>1.5250999999999999E-2</v>
    <v>0.03</v>
    <v>USD</v>
    <v>Newmont Corporation, formerly Newmont Goldcorp Corp, is a mining company, which is focused on the production of and exploration for gold, copper, silver, zinc and lead. It is primarily a gold producer with operations and/or assets in the United States, Australia, Peru, Ghana and Suriname. The Company's segments include North America, South America, Asia Pacific and Africa. Its North America segment consists primarily of Carlin, Phoenix, Twin Creeks and Long Canyon in the state of Nevada, and Cripple Creek &amp;Victor (CC&amp;V) in the state of Colorado, in the United States. Its South America segment consists primarily of Yanacocha in Peru and Merian in Suriname. Its Asia Pacific segment consists primarily of Boddington, Tanami and Kalgoorlie in Australia. The Company's Africa segment consists primarily of Ahafo and Akyem in Ghana. As of December 31, 2016, it had gold reserves of 68.5 million ounces and an aggregate land position of approximately 23,000 square miles (59,000 square kilometers).</v>
    <v>14300</v>
    <v>New York Stock Exchange</v>
    <v>XNYS</v>
    <v>XNYS</v>
    <v>6363 S Fiddlers Green Cir, GREENWOOD VILLAGE, CO, 80111 US</v>
    <v>58.115000000000002</v>
    <v>1966</v>
    <v>Metals &amp; Mining</v>
    <v>Stock</v>
    <v>44265.041470265627</v>
    <v>1967</v>
    <v>56.96</v>
    <v>45129720000</v>
    <v>NEWMONT CORPORATION</v>
    <v>NEWMONT CORPORATION</v>
    <v>57.55</v>
    <v>17.058199999999999</v>
    <v>56.39</v>
    <v>57.25</v>
    <v>57.28</v>
    <v>800314200</v>
    <v>NEM</v>
    <v>NEWMONT CORPORATION (XNYS:NEM)</v>
    <v>6590758</v>
    <v>7460155</v>
    <v>2001</v>
  </rv>
  <rv s="2">
    <v>1968</v>
  </rv>
  <rv s="0">
    <v>http://en.wikipedia.org/wiki/Principal_Financial_Group</v>
    <v>Wikipedia</v>
  </rv>
  <rv s="3">
    <v>6</v>
    <v>1970</v>
  </rv>
  <rv s="4">
    <v>9</v>
    <v>https://www.bing.com/th?id=AMMS_1c285c2c4ef00995aaa5c5f42b2c0ace&amp;qlt=95</v>
    <v>1971</v>
    <v>0</v>
    <v>https://www.bing.com/images/search?form=xlimg&amp;q=principal+financial+group</v>
    <v>Image of PRINCIPAL FINANCIAL GROUP, INC.</v>
  </rv>
  <rv s="0">
    <v>https://www.bing.com/financeapi/forcetrigger?t=axxc6h&amp;q=XNAS%3aPFG&amp;form=skydnc</v>
    <v>Learn more on Bing</v>
  </rv>
  <rv s="7">
    <v>en-US</v>
    <v>axxc6h</v>
    <v>268435456</v>
    <v>1</v>
    <v>Powered by Refinitiv</v>
    <v>10</v>
    <v>PRINCIPAL FINANCIAL GROUP, INC. (XNAS:PFG)</v>
    <v>7</v>
    <v>11</v>
    <v>Finance</v>
    <v>4</v>
    <v>61.57</v>
    <v>23.31</v>
    <v>1.6418999999999999</v>
    <v>-0.38</v>
    <v>0</v>
    <v>-6.3160000000000004E-3</v>
    <v>0</v>
    <v>USD</v>
    <v>Principal Financial Group, Inc. is an investment management company. The Company offers a range of financial products and services, including retirement, asset management and insurance. Its segments include Retirement and Income Solutions; Principal Global Investors, Principal International; U.S. Insurance Solutions, and Corporate. The Company offers a portfolio of products and services for retirement savings and retirement income. The Company's Principal Global Investors segment manages assets for investors around the world. The Company offers pension accumulation products and services, mutual funds, asset management, income annuities and life insurance accumulation products. The Company's U.S. Insurance Solutions segment provides group and individual insurance solutions. It focuses on small and medium-sized businesses, providing a range of retirement and employee benefit solutions, and individual insurance solutions to meet the needs of the business owners and their employees.</v>
    <v>17400</v>
    <v>Nasdaq Stock Market</v>
    <v>XNAS</v>
    <v>XNAS</v>
    <v>711 High St, DES MOINES, IA, 50392-0001 US</v>
    <v>60.89</v>
    <v>1972</v>
    <v>Insurance</v>
    <v>Stock</v>
    <v>44264.929378541405</v>
    <v>1973</v>
    <v>58.83</v>
    <v>16400440000</v>
    <v>PRINCIPAL FINANCIAL GROUP, INC.</v>
    <v>PRINCIPAL FINANCIAL GROUP, INC.</v>
    <v>59.66</v>
    <v>11.924799999999999</v>
    <v>60.16</v>
    <v>59.78</v>
    <v>59.78</v>
    <v>272613700</v>
    <v>PFG</v>
    <v>PRINCIPAL FINANCIAL GROUP, INC. (XNAS:PFG)</v>
    <v>1530706</v>
    <v>1733695</v>
    <v>2001</v>
  </rv>
  <rv s="2">
    <v>1974</v>
  </rv>
  <rv s="0">
    <v>http://en.wikipedia.org/wiki/Global_Payments</v>
    <v>Wikipedia</v>
  </rv>
  <rv s="3">
    <v>6</v>
    <v>1976</v>
  </rv>
  <rv s="4">
    <v>9</v>
    <v>https://www.bing.com/th?id=AMMS_83ff75f13958e60607c8741ae90a103c&amp;qlt=95</v>
    <v>1977</v>
    <v>0</v>
    <v>https://www.bing.com/images/search?form=xlimg&amp;q=global+payments</v>
    <v>Image of GLOBAL PAYMENTS INC.</v>
  </rv>
  <rv s="0">
    <v>https://www.bing.com/financeapi/forcetrigger?t=a1u4zr&amp;q=XNYS%3aGPN&amp;form=skydnc</v>
    <v>Learn more on Bing</v>
  </rv>
  <rv s="11">
    <v>en-US</v>
    <v>a1u4zr</v>
    <v>268435456</v>
    <v>1</v>
    <v>Powered by Refinitiv</v>
    <v>20</v>
    <v>GLOBAL PAYMENTS INC. (XNYS:GPN)</v>
    <v>7</v>
    <v>21</v>
    <v>Finance</v>
    <v>4</v>
    <v>215.7</v>
    <v>105.54</v>
    <v>1.2000999999999999</v>
    <v>1.84</v>
    <v>0</v>
    <v>9.0489999999999998E-3</v>
    <v>0</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210.28</v>
    <v>1978</v>
    <v>Professional &amp; Commercial Services</v>
    <v>Stock</v>
    <v>44265.000000022657</v>
    <v>1979</v>
    <v>205.06</v>
    <v>60031840000</v>
    <v>GLOBAL PAYMENTS INC.</v>
    <v>GLOBAL PAYMENTS INC.</v>
    <v>205.74</v>
    <v>104.5522</v>
    <v>203.33</v>
    <v>205.17</v>
    <v>205.17</v>
    <v>295243400</v>
    <v>GPN</v>
    <v>GLOBAL PAYMENTS INC. (XNYS:GPN)</v>
    <v>1686820</v>
    <v>1912246</v>
  </rv>
  <rv s="2">
    <v>1980</v>
  </rv>
  <rv s="0">
    <v>http://zh.wikipedia.org/wiki/爱德华生命科学</v>
    <v>Wikipedia</v>
  </rv>
  <rv s="3">
    <v>6</v>
    <v>1982</v>
  </rv>
  <rv s="4">
    <v>9</v>
    <v>https://www.bing.com/th?id=AMMS_7c67b5eb4a75878e22b54649ab8d2e58&amp;qlt=95</v>
    <v>1983</v>
    <v>0</v>
    <v>https://www.bing.com/images/search?form=xlimg&amp;q=edwards+lifesciences</v>
    <v>Image of EDWARDS LIFESCIENCES CORPORATION</v>
  </rv>
  <rv s="0">
    <v>https://www.bing.com/financeapi/forcetrigger?t=a1ser7&amp;q=XNYS%3aEW&amp;form=skydnc</v>
    <v>Learn more on Bing</v>
  </rv>
  <rv s="7">
    <v>en-US</v>
    <v>a1ser7</v>
    <v>268435456</v>
    <v>1</v>
    <v>Powered by Refinitiv</v>
    <v>10</v>
    <v>EDWARDS LIFESCIENCES CORPORATION (XNYS:EW)</v>
    <v>7</v>
    <v>11</v>
    <v>Finance</v>
    <v>4</v>
    <v>92.08</v>
    <v>51.506599999999999</v>
    <v>1.0550999999999999</v>
    <v>1.7</v>
    <v>0</v>
    <v>2.1165E-2</v>
    <v>0</v>
    <v>USD</v>
    <v>Edwards Lifesciences Corporation is a manufacturer of heart valve systems and repair products used to replace or repair a patient's diseased or defective heart valve. The Company is engaged in patient-focused innovations for structural heart disease and critical care monitoring. Its segments include United States, Europe, Japan and Rest of World. Its products are categorized into three areas: Transcatheter Heart Valve Therapy, Surgical Heart Valve Therapy and Critical Care. It also develops hemodynamic monitoring systems that are used to measure a patient's cardiovascular function in the hospital setting. It is developing products, such as the Edwards SAPIEN 3 Ultra System and Edwards SAPIEN XT transcatheter heart valve, among others. Its Transcatheter Heart Valve Therapy and Surgical Heart Valve Therapy products are manufactured in the United States, Singapore and Switzerland. Critical Care products are manufactured in its facilities located in Puerto Rico and the Dominican Republic.</v>
    <v>14900</v>
    <v>New York Stock Exchange</v>
    <v>XNYS</v>
    <v>XNYS</v>
    <v>1 Edwards Way, IRVINE, CA, 92614-5688 US</v>
    <v>83.42</v>
    <v>1984</v>
    <v>Healthcare Equipment &amp; Supplies</v>
    <v>Stock</v>
    <v>44265.031503506252</v>
    <v>1985</v>
    <v>80.900000000000006</v>
    <v>50161360000</v>
    <v>EDWARDS LIFESCIENCES CORPORATION</v>
    <v>EDWARDS LIFESCIENCES CORPORATION</v>
    <v>81.12</v>
    <v>62.2348</v>
    <v>80.319999999999993</v>
    <v>82.02</v>
    <v>82.02</v>
    <v>624518900</v>
    <v>EW</v>
    <v>EDWARDS LIFESCIENCES CORPORATION (XNYS:EW)</v>
    <v>2293789</v>
    <v>2606971</v>
    <v>1999</v>
  </rv>
  <rv s="2">
    <v>1986</v>
  </rv>
  <rv s="0">
    <v>http://en.wikipedia.org/wiki/Paycom</v>
    <v>Wikipedia</v>
  </rv>
  <rv s="3">
    <v>6</v>
    <v>1988</v>
  </rv>
  <rv s="4">
    <v>9</v>
    <v>https://www.bing.com/th?id=AMMS_8b00cfb5e0881ae1ef28a1eb0a319ecc&amp;qlt=95</v>
    <v>1989</v>
    <v>0</v>
    <v>https://www.bing.com/images/search?form=xlimg&amp;q=paycom</v>
    <v>Image of PAYCOM SOFTWARE, INC.</v>
  </rv>
  <rv s="0">
    <v>https://www.bing.com/financeapi/forcetrigger?t=a1zha2&amp;q=XNYS%3aPAYC&amp;form=skydnc</v>
    <v>Learn more on Bing</v>
  </rv>
  <rv s="7">
    <v>en-US</v>
    <v>a1zha2</v>
    <v>268435456</v>
    <v>1</v>
    <v>Powered by Refinitiv</v>
    <v>10</v>
    <v>PAYCOM SOFTWARE, INC. (XNYS:PAYC)</v>
    <v>7</v>
    <v>11</v>
    <v>Finance</v>
    <v>4</v>
    <v>471.08</v>
    <v>163.41999999999999</v>
    <v>1.4339999999999999</v>
    <v>13.03</v>
    <v>6.3279999999999999E-4</v>
    <v>3.5579E-2</v>
    <v>0.24</v>
    <v>USD</v>
    <v>Paycom Software, Inc. is a provider of a cloud-based human capital management (HCM) software solution delivered as Software-as-a-Service (SaaS). The Company provides functionality and data analytics that businesses need to manage the complete employment life cycle from recruitment to retirement. The Company's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Company's solution allows clients to analyze employee information to make business decisions. The Company's HCM solution offers a range of applications, including talent acquisition, time and labor management, payroll, talent management and human resources (HR) management.</v>
    <v>4218</v>
    <v>New York Stock Exchange</v>
    <v>XNYS</v>
    <v>XNYS</v>
    <v>7501 W Memorial Rd, OKLAHOMA CITY, OK, 73142-1404 US</v>
    <v>391.34</v>
    <v>1990</v>
    <v>Software &amp; IT Services</v>
    <v>Stock</v>
    <v>44265.041346260936</v>
    <v>1991</v>
    <v>375.85</v>
    <v>22042850000</v>
    <v>PAYCOM SOFTWARE, INC.</v>
    <v>PAYCOM SOFTWARE, INC.</v>
    <v>381.77</v>
    <v>148.89940000000001</v>
    <v>366.23</v>
    <v>379.26</v>
    <v>379.5</v>
    <v>60188540</v>
    <v>PAYC</v>
    <v>PAYCOM SOFTWARE, INC. (XNYS:PAYC)</v>
    <v>412103</v>
    <v>469550</v>
    <v>2013</v>
  </rv>
  <rv s="2">
    <v>1992</v>
  </rv>
  <rv s="0">
    <v>https://www.bing.com/financeapi/forcetrigger?t=a1swsm&amp;q=XNYS%3aFIS&amp;form=skydnc</v>
    <v>Learn more on Bing</v>
  </rv>
  <rv s="15">
    <v>en-US</v>
    <v>a1swsm</v>
    <v>268435456</v>
    <v>1</v>
    <v>Powered by Refinitiv</v>
    <v>29</v>
    <v>FIDELITY NATIONAL INFORMATION SERVICES, INC. (XNYS:FIS)</v>
    <v>2</v>
    <v>3</v>
    <v>Finance</v>
    <v>4</v>
    <v>156.72499999999999</v>
    <v>91.68</v>
    <v>0.8417</v>
    <v>-1.68</v>
    <v>0</v>
    <v>-1.1625000000000002E-2</v>
    <v>0</v>
    <v>USD</v>
    <v>Fidelity National Information Services, Inc. (FIS) is a financial services technology company. The Company operates through three segments: Integrated Financial Solutions (IFS), Global Financial Solutions (GFS), and Corporate and Other. The IFS segment is focused on serving the North American clients for transaction and account processing, channel solutions, digital channels, risk and compliance solutions, and services. The GFS segment is focused on serving the financial institutions and international financial institutions with a range of capital markets and asset management and insurance solutions, as well as banking and payments solutions and consulting and transformation services. Its Corporate and Other segments include Global Commercial Services. Through its subsidiary, Worldpay, Inc., it provides enterprise banking, payments, capital markets and e-commerce capabilities to financial institutions and businesses.</v>
    <v>62000</v>
    <v>New York Stock Exchange</v>
    <v>XNYS</v>
    <v>XNYS</v>
    <v>601 Riverside Ave, JACKSONVILLE, FL, 32204-2901 US</v>
    <v>146.29</v>
    <v>Stock</v>
    <v>44265.000000034372</v>
    <v>1994</v>
    <v>142.72999999999999</v>
    <v>89765510000</v>
    <v>FIDELITY NATIONAL INFORMATION SERVICES, INC.</v>
    <v>FIDELITY NATIONAL INFORMATION SERVICES, INC.</v>
    <v>145.37</v>
    <v>574.90650000000005</v>
    <v>144.52000000000001</v>
    <v>142.84</v>
    <v>142.84</v>
    <v>621128700</v>
    <v>FIS</v>
    <v>FIDELITY NATIONAL INFORMATION SERVICES, INC. (XNYS:FIS)</v>
    <v>3961804</v>
    <v>4518535</v>
    <v>2001</v>
  </rv>
  <rv s="2">
    <v>1995</v>
  </rv>
  <rv s="6">
    <v>12</v>
    <v>Industry</v>
    <v>0</v>
  </rv>
  <rv s="0">
    <v>https://www.bing.com/financeapi/forcetrigger?t=a1wobh&amp;q=XNYS%3aKSU&amp;form=skydnc</v>
    <v>Learn more on Bing</v>
  </rv>
  <rv s="1">
    <v>en-US</v>
    <v>a1wobh</v>
    <v>268435456</v>
    <v>1</v>
    <v>Powered by Refinitiv</v>
    <v>0</v>
    <v>KANSAS CITY SOUTHERN (XNYS:KSU)</v>
    <v>2</v>
    <v>3</v>
    <v>Finance</v>
    <v>4</v>
    <v>223.59</v>
    <v>92.86</v>
    <v>1.0224</v>
    <v>2.2000000000000002</v>
    <v>0</v>
    <v>1.0447999999999999E-2</v>
    <v>0</v>
    <v>USD</v>
    <v>Kansas City Southern (KCS) is a holding company. The Company has domestic and international rail operations in North America that are focused on the north/south freight corridor connecting commercial and industrial markets in the central United States with industrial cities in Mexico. The Company's subsidiaries include The Kansas City Southern Railway Company (KCSR) and Kansas City Southern de Mexico, S.A. de C.V. (KCSM). KCSR serves a 10-state region in the midwest and southeast regions of the United States and has the north/south rail route between Kansas City, Missouri and various ports along the Gulf of Mexico in Alabama, Louisiana, Mississippi and Texas. KCSM operates a corridor of the Mexican railroad system. KCSM's rail lines provide rail access to the United States and Mexico border crossing at Nuevo Laredo, Tamaulipas. KCSM also provides rail access to the Port of Lazaro Cardenas on the Pacific Ocean.</v>
    <v>6522</v>
    <v>New York Stock Exchange</v>
    <v>XNYS</v>
    <v>XNYS</v>
    <v>427 W 12th St, KANSAS CITY, MO, 64105-1403 US</v>
    <v>214.79</v>
    <v>Freight &amp; Logistics Services</v>
    <v>Stock</v>
    <v>44265.000000022657</v>
    <v>1998</v>
    <v>211.08</v>
    <v>19129830000</v>
    <v>KANSAS CITY SOUTHERN</v>
    <v>KANSAS CITY SOUTHERN</v>
    <v>211.08</v>
    <v>32.124699999999997</v>
    <v>210.57</v>
    <v>212.77</v>
    <v>212.77</v>
    <v>90847850</v>
    <v>KSU</v>
    <v>KANSAS CITY SOUTHERN (XNYS:KSU)</v>
    <v>589122</v>
    <v>672686</v>
    <v>1962</v>
  </rv>
  <rv s="2">
    <v>1999</v>
  </rv>
  <rv s="0">
    <v>http://pt.wikipedia.org/wiki/Cerner</v>
    <v>Wikipedia</v>
  </rv>
  <rv s="3">
    <v>619</v>
    <v>2001</v>
  </rv>
  <rv s="4">
    <v>9</v>
    <v>https://www.bing.com/th?id=AMMS_e0bb5526b332b750fa09a0dd438ce3c0&amp;qlt=95</v>
    <v>2002</v>
    <v>0</v>
    <v>https://www.bing.com/images/search?form=xlimg&amp;q=cerner</v>
    <v>Image of CERNER CORPORATION</v>
  </rv>
  <rv s="0">
    <v>https://www.bing.com/financeapi/forcetrigger?t=a1phh7&amp;q=XNAS%3aCERN&amp;form=skydnc</v>
    <v>Learn more on Bing</v>
  </rv>
  <rv s="7">
    <v>en-US</v>
    <v>a1phh7</v>
    <v>268435456</v>
    <v>1</v>
    <v>Powered by Refinitiv</v>
    <v>10</v>
    <v>CERNER CORPORATION (XNAS:CERN)</v>
    <v>7</v>
    <v>11</v>
    <v>Finance</v>
    <v>4</v>
    <v>84.2</v>
    <v>53.08</v>
    <v>0.71989999999999998</v>
    <v>0.36</v>
    <v>6.6639999999999998E-3</v>
    <v>5.13E-3</v>
    <v>0.47</v>
    <v>USD</v>
    <v>Cerner Corporation (Cerner) is a supplier of healthcare information technology (HCIT). The Company offers a range of intelligent solutions and services that support the clinical, financial and operational needs of organizations of all sizes. The Company's segments include Domestic and Global. The Domestic segment includes revenue contributions and expenditures associated with business activity in the United States. The Global segment includes revenue contributions and expenditures linked to business activity in Aruba, Australia, Austria, the Bahamas, Belgium, Bermuda, Brazil, Canada, Cayman Islands, Chile, Denmark, Egypt, England, Finland, France, Germany, Guam, India, Ireland, Kuwait, Luxembourg, Malaysia, Mexico, the Netherlands, Norway, Portugal, Qatar, Romania, Saudi Arabia, Singapore, Slovakia, Spain, Sweden, Switzerland and the United Arab Emirates. The Company's solutions are offered on the unified Cerner Millennium architecture and on the HealtheIntent cloud-based platform.</v>
    <v>26400</v>
    <v>Nasdaq Stock Market</v>
    <v>XNAS</v>
    <v>XNAS</v>
    <v>2800 ROCKCREEK PKWY, W0162, ATTN: CERNER LEGAL, KANSAS CITY, MO, 64117 US</v>
    <v>71.63</v>
    <v>2003</v>
    <v>Healthcare Equipment &amp; Supplies</v>
    <v>Stock</v>
    <v>44265.01774039297</v>
    <v>2004</v>
    <v>70.48</v>
    <v>21492670000</v>
    <v>CERNER CORPORATION</v>
    <v>CERNER CORPORATION</v>
    <v>70.77</v>
    <v>27.807200000000002</v>
    <v>70.17</v>
    <v>70.53</v>
    <v>71</v>
    <v>306294300</v>
    <v>CERN</v>
    <v>CERNER CORPORATION (XNAS:CERN)</v>
    <v>2513049</v>
    <v>2870395</v>
    <v>1986</v>
  </rv>
  <rv s="2">
    <v>2005</v>
  </rv>
  <rv s="0">
    <v>http://en.wikipedia.org/wiki/Charter_Communications</v>
    <v>Wikipedia</v>
  </rv>
  <rv s="3">
    <v>6</v>
    <v>2007</v>
  </rv>
  <rv s="4">
    <v>9</v>
    <v>https://www.bing.com/th?id=AMMS_b333c156489d197714faacdcb39f31f8&amp;qlt=95</v>
    <v>2008</v>
    <v>0</v>
    <v>https://www.bing.com/images/search?form=xlimg&amp;q=charter+communications</v>
    <v>Image of CHARTER COMMUNICATIONS, INC.</v>
  </rv>
  <rv s="0">
    <v>https://www.bing.com/financeapi/forcetrigger?t=a1pokr&amp;q=XNAS%3aCHTR&amp;form=skydnc</v>
    <v>Learn more on Bing</v>
  </rv>
  <rv s="7">
    <v>en-US</v>
    <v>a1pokr</v>
    <v>268435456</v>
    <v>1</v>
    <v>Powered by Refinitiv</v>
    <v>10</v>
    <v>CHARTER COMMUNICATIONS, INC. (XNAS:CHTR)</v>
    <v>7</v>
    <v>11</v>
    <v>Finance</v>
    <v>4</v>
    <v>681.71</v>
    <v>345.67</v>
    <v>0.97989999999999999</v>
    <v>2.39</v>
    <v>3.7409999999999999E-4</v>
    <v>3.9029999999999998E-3</v>
    <v>0.23</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96100</v>
    <v>Nasdaq Stock Market</v>
    <v>XNAS</v>
    <v>XNAS</v>
    <v>400 Atlantic St, STAMFORD, CT, 06901-3512 US</v>
    <v>620.35</v>
    <v>2009</v>
    <v>Telecommunications Services</v>
    <v>Stock</v>
    <v>44265.016178495316</v>
    <v>2010</v>
    <v>610.98</v>
    <v>118637000000</v>
    <v>CHARTER COMMUNICATIONS, INC.</v>
    <v>CHARTER COMMUNICATIONS, INC.</v>
    <v>620.35</v>
    <v>39.424500000000002</v>
    <v>612.38</v>
    <v>614.77</v>
    <v>615</v>
    <v>193731000</v>
    <v>CHTR</v>
    <v>CHARTER COMMUNICATIONS, INC. (XNAS:CHTR)</v>
    <v>1022567</v>
    <v>1168954</v>
    <v>2003</v>
  </rv>
  <rv s="2">
    <v>2011</v>
  </rv>
  <rv s="0">
    <v>http://en.wikipedia.org/wiki/Mylan</v>
    <v>Wikipedia</v>
  </rv>
  <rv s="3">
    <v>6</v>
    <v>2013</v>
  </rv>
  <rv s="4">
    <v>9</v>
    <v>https://www.bing.com/th?id=AMMS_b6b9886fc88939cf8b10b41155567d00&amp;qlt=95</v>
    <v>2014</v>
    <v>0</v>
    <v>https://www.bing.com/images/search?form=xlimg&amp;q=mylan</v>
    <v>Image of VIATRIS INC.</v>
  </rv>
  <rv s="0">
    <v>https://www.bing.com/financeapi/forcetrigger?t=a1y7rw&amp;q=XNAS%3aVTRS&amp;form=skydnc</v>
    <v>Learn more on Bing</v>
  </rv>
  <rv s="11">
    <v>en-US</v>
    <v>a1y7rw</v>
    <v>268435456</v>
    <v>1</v>
    <v>Powered by Refinitiv</v>
    <v>20</v>
    <v>VIATRIS INC. (XNAS:VTRS)</v>
    <v>7</v>
    <v>21</v>
    <v>Finance</v>
    <v>4</v>
    <v>19.239999999999998</v>
    <v>12.75</v>
    <v>1.5843</v>
    <v>0.08</v>
    <v>1.3658999999999999E-2</v>
    <v>5.7850000000000002E-3</v>
    <v>0.19</v>
    <v>USD</v>
    <v>Viatris Inc., formerly Upjohn Inc., is a healthcare company. It is a scientific, manufacturing and distribution company that is specialized in delivering medicines to patients in over 165 countries and territories. It provides access to medicines, advance sustainable operations, develop solutions and leverage it's specializatiin to connect people to products and services through it's Global Healthcare Gateway. It's portfolio comprises of more than 1,400 molecules across a wide range of therapeutic areas, spanning both non-communicable and infectious diseases, global brands, complex generic and branded medicines, portfolio of biosimilars and a variety of over-the-counter consumer products. It produces medicines for patients across a broad range of therapeutic areas, spanning both noncommunicable and infectious diseases, which include cardiovascular, oncology, immunology, women’s healthcare, diabetes and metabolism, gastroenterology, respiratory and allergy and dermatology.</v>
    <v>45000</v>
    <v>Nasdaq Stock Market</v>
    <v>XNAS</v>
    <v>XNAS</v>
    <v>1000 Mylan Boulevard, CANONSBURG, PA, 15317 US</v>
    <v>14.215</v>
    <v>2015</v>
    <v>Pharmaceuticals</v>
    <v>Stock</v>
    <v>44265.040622025001</v>
    <v>2016</v>
    <v>13.71</v>
    <v>16693950000</v>
    <v>VIATRIS INC.</v>
    <v>VIATRIS INC.</v>
    <v>13.93</v>
    <v>26.974</v>
    <v>13.83</v>
    <v>13.91</v>
    <v>14.1</v>
    <v>1207083000</v>
    <v>VTRS</v>
    <v>VIATRIS INC. (XNAS:VTRS)</v>
    <v>10908802</v>
    <v>12490770</v>
  </rv>
  <rv s="2">
    <v>2017</v>
  </rv>
  <rv s="0">
    <v>http://en.wikipedia.org/wiki/Progressive_Corporation</v>
    <v>Wikipedia</v>
  </rv>
  <rv s="3">
    <v>6</v>
    <v>2019</v>
  </rv>
  <rv s="4">
    <v>9</v>
    <v>https://www.bing.com/th?id=AMMS_1ae7fef605fb644f70b899c25b5ca660&amp;qlt=95</v>
    <v>2020</v>
    <v>0</v>
    <v>https://www.bing.com/images/search?form=xlimg&amp;q=progressive</v>
    <v>Image of THE PROGRESSIVE CORPORATION</v>
  </rv>
  <rv s="0">
    <v>https://www.bing.com/financeapi/forcetrigger?t=a1ztlh&amp;q=XNYS%3aPGR&amp;form=skydnc</v>
    <v>Learn more on Bing</v>
  </rv>
  <rv s="7">
    <v>en-US</v>
    <v>a1ztlh</v>
    <v>268435456</v>
    <v>1</v>
    <v>Powered by Refinitiv</v>
    <v>10</v>
    <v>THE PROGRESSIVE CORPORATION (XNYS:PGR)</v>
    <v>7</v>
    <v>11</v>
    <v>Finance</v>
    <v>4</v>
    <v>102.05</v>
    <v>62.18</v>
    <v>0.44140000000000001</v>
    <v>-0.84</v>
    <v>-9.9799999999999997E-4</v>
    <v>-9.2290000000000011E-3</v>
    <v>-0.09</v>
    <v>USD</v>
    <v>The Progressive Corporation is an insurance holding company. The Company's insurance subsidiaries and affiliates provide personal and commercial automobile and property insurance, other specialty property-casualty insurance and related services. The Company operates through the Personal Lines, Commercial Lines and Property segments. The Company's Personal Lines segment writes insurance for personal autos, and recreational and other vehicles. The Commercial Lines business writes primary liability, physical damage, and business-related general liability and property insurance. It provides property insurance for homes, condos, manufactured homes, and renters, as well as personal umbrella insurance and primary and excess flood insurance. The Company's service business includes commercial auto insurance procedures/plans (CAIP) and commission-based businesses.</v>
    <v>43326</v>
    <v>New York Stock Exchange</v>
    <v>XNYS</v>
    <v>XNYS</v>
    <v>6300 Wilson Mills Rd, MAYFIELD VILLAGE, OH, 44143-2109 US</v>
    <v>91.23</v>
    <v>2021</v>
    <v>Insurance</v>
    <v>Stock</v>
    <v>44265.00442811328</v>
    <v>2022</v>
    <v>90.11</v>
    <v>53314760000</v>
    <v>THE PROGRESSIVE CORPORATION</v>
    <v>THE PROGRESSIVE CORPORATION</v>
    <v>90.48</v>
    <v>9.4163999999999994</v>
    <v>91.02</v>
    <v>90.18</v>
    <v>90.09</v>
    <v>585747700</v>
    <v>PGR</v>
    <v>THE PROGRESSIVE CORPORATION (XNYS:PGR)</v>
    <v>2919444</v>
    <v>3343434</v>
    <v>1965</v>
  </rv>
  <rv s="2">
    <v>2023</v>
  </rv>
  <rv s="0">
    <v>http://en.wikipedia.org/wiki/United_Rentals</v>
    <v>Wikipedia</v>
  </rv>
  <rv s="3">
    <v>6</v>
    <v>2025</v>
  </rv>
  <rv s="4">
    <v>9</v>
    <v>https://www.bing.com/th?id=AMMS_8bddfd3d284093f5e01477d5c35fe06b&amp;qlt=95</v>
    <v>2026</v>
    <v>0</v>
    <v>https://www.bing.com/images/search?form=xlimg&amp;q=united+rentals</v>
    <v>Image of UNITED RENTALS, INC.</v>
  </rv>
  <rv s="0">
    <v>https://www.bing.com/financeapi/forcetrigger?t=a24zec&amp;q=XNYS%3aURI&amp;form=skydnc</v>
    <v>Learn more on Bing</v>
  </rv>
  <rv s="7">
    <v>en-US</v>
    <v>a24zec</v>
    <v>268435456</v>
    <v>1</v>
    <v>Powered by Refinitiv</v>
    <v>10</v>
    <v>UNITED RENTALS, INC. (XNYS:URI)</v>
    <v>7</v>
    <v>11</v>
    <v>Finance</v>
    <v>4</v>
    <v>321.94</v>
    <v>58.85</v>
    <v>2.1071</v>
    <v>-7.35</v>
    <v>-8.1289999999999997E-4</v>
    <v>-2.4289000000000002E-2</v>
    <v>-0.24</v>
    <v>USD</v>
    <v>United Rentals, Inc. is a holding company. The Company is an equipment rental company, which operates throughout the United States and Canada. It operates through two segments: general rentals, and trench, power and pump. The general rentals segment includes the rental of construction, aerial, industrial and homeowner equipment and related services and activities. The trench, power and pump segment includes the rental of specialty construction products and related services. Its general rentals segment includes the rental of general construction and industrial equipment, such as backhoes, skid-steer loaders, forklifts and material handling equipment; aerial work platforms, such as boom lifts and scissor lifts, and general tools and light equipment, such as pressure washers, water pumps and power tools. As of October 17, 2018, it operated 1075 rental locations. It conducts its operations through its subsidiary, United Rentals (North America), Inc. (URNA) and subsidiaries of URNA.</v>
    <v>18250</v>
    <v>New York Stock Exchange</v>
    <v>XNYS</v>
    <v>XNYS</v>
    <v>100 Stamford Pl Fl 7, STAMFORD, CT, 06902-6740 US</v>
    <v>304.20999999999998</v>
    <v>2027</v>
    <v>Professional &amp; Commercial Services</v>
    <v>Stock</v>
    <v>44265.03643498828</v>
    <v>2028</v>
    <v>293.55</v>
    <v>21847500000</v>
    <v>UNITED RENTALS, INC.</v>
    <v>UNITED RENTALS, INC.</v>
    <v>302.45999999999998</v>
    <v>24.765999999999998</v>
    <v>302.60000000000002</v>
    <v>295.25</v>
    <v>295.01</v>
    <v>72199280</v>
    <v>URI</v>
    <v>UNITED RENTALS, INC. (XNYS:URI)</v>
    <v>720500</v>
    <v>826788</v>
    <v>1998</v>
  </rv>
  <rv s="2">
    <v>2029</v>
  </rv>
  <rv s="0">
    <v>https://www.bing.com/financeapi/forcetrigger?t=a1zbvh&amp;q=XNAS%3aORLY&amp;form=skydnc</v>
    <v>Learn more on Bing</v>
  </rv>
  <rv s="1">
    <v>en-US</v>
    <v>a1zbvh</v>
    <v>268435456</v>
    <v>1</v>
    <v>Powered by Refinitiv</v>
    <v>0</v>
    <v>O'Reilly Automotive, Inc. (XNAS:ORLY)</v>
    <v>2</v>
    <v>3</v>
    <v>Finance</v>
    <v>4</v>
    <v>496.61</v>
    <v>251.51499999999999</v>
    <v>1.0459000000000001</v>
    <v>-7.98</v>
    <v>-1.9789999999999999E-3</v>
    <v>-1.6875000000000001E-2</v>
    <v>-0.92</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62530</v>
    <v>Nasdaq Stock Market</v>
    <v>XNAS</v>
    <v>XNAS</v>
    <v>233 S Patterson Ave, SPRINGFIELD, MO, 65802-2210 US</v>
    <v>479.91309999999999</v>
    <v>Specialty Retailers</v>
    <v>Stock</v>
    <v>44265.038559432811</v>
    <v>2031</v>
    <v>464.46</v>
    <v>33200730000</v>
    <v>O'Reilly Automotive, Inc.</v>
    <v>O'Reilly Automotive, Inc.</v>
    <v>472.97</v>
    <v>20.0855</v>
    <v>472.9</v>
    <v>464.92</v>
    <v>464</v>
    <v>70206670</v>
    <v>ORLY</v>
    <v>O'Reilly Automotive, Inc. (XNAS:ORLY)</v>
    <v>611159</v>
    <v>702461</v>
    <v>2010</v>
  </rv>
  <rv s="2">
    <v>2032</v>
  </rv>
  <rv s="0">
    <v>http://it.wikipedia.org/wiki/Molson_Coors_Beverage_Company</v>
    <v>Wikipedia</v>
  </rv>
  <rv s="3">
    <v>6</v>
    <v>2034</v>
  </rv>
  <rv s="4">
    <v>9</v>
    <v>https://www.bing.com/th?id=AMMS_22d0cbb330f9ea4ccbcf835c89b01c4e&amp;qlt=95</v>
    <v>2035</v>
    <v>0</v>
    <v>https://www.bing.com/images/search?form=xlimg&amp;q=molson+coors+brewing+company</v>
    <v>Image of MOLSON COORS BEVERAGE COMPANY</v>
  </rv>
  <rv s="0">
    <v>https://www.bing.com/financeapi/forcetrigger?t=a23xz2&amp;q=XNYS%3aTAP&amp;form=skydnc</v>
    <v>Learn more on Bing</v>
  </rv>
  <rv s="7">
    <v>en-US</v>
    <v>a23xz2</v>
    <v>268435456</v>
    <v>1</v>
    <v>Powered by Refinitiv</v>
    <v>10</v>
    <v>MOLSON COORS BEVERAGE COMPANY (XNYS:TAP)</v>
    <v>7</v>
    <v>11</v>
    <v>Finance</v>
    <v>4</v>
    <v>56.1</v>
    <v>32.11</v>
    <v>1.0866</v>
    <v>-1.29</v>
    <v>7.5460000000000006E-3</v>
    <v>-2.7061000000000002E-2</v>
    <v>0.35</v>
    <v>USD</v>
    <v>Molson Coors Beverage Company, formerly Molson Coors Brewing Company, is a holding company. The Company operates as a brewer. The Company's segments include MillerCoors LLC (United States segment), operating in the United States; Molson Coors Canada (Canada segment), operating in Canada; Molson Coors Europe (Europe segment), operating in Bulgaria, Croatia, Czech Republic, Hungary, Montenegro, Republic of Ireland, Romania, Serbia, the United Kingdom and various other European countries; Molson Coors International (Molson Coors International segment), operating in various other countries, and Corporate. The Company brews, markets, sells and distributes a range of beer brands. The Company offers a portfolio of owned and partner brands, including Carling, Coors Light, Miller Lite, Molson Canadian and Staropramen, as well as craft and specialty beers, such as the Blue Moon Brewing Company brands, the Jacob Leinenkugel Brewing Company brands, Creemore Springs, Cobra and Doom Bar.</v>
    <v>17000</v>
    <v>New York Stock Exchange</v>
    <v>XNYS</v>
    <v>XNYS</v>
    <v>P.O. BOX 4030, NH353, GOLDEN, CO, 80401 US</v>
    <v>48.1</v>
    <v>2036</v>
    <v>Beverages</v>
    <v>Stock</v>
    <v>44265.031367360934</v>
    <v>2037</v>
    <v>46.37</v>
    <v>10342510000</v>
    <v>MOLSON COORS BEVERAGE COMPANY</v>
    <v>MOLSON COORS BEVERAGE COMPANY</v>
    <v>48.1</v>
    <v>0</v>
    <v>47.67</v>
    <v>46.38</v>
    <v>46.73</v>
    <v>216780500</v>
    <v>TAP</v>
    <v>MOLSON COORS BEVERAGE COMPANY (XNYS:TAP)</v>
    <v>2479769</v>
    <v>2851141</v>
    <v>2003</v>
  </rv>
  <rv s="2">
    <v>2038</v>
  </rv>
  <rv s="0">
    <v>http://fr.wikipedia.org/wiki/Zimmer_Biomet</v>
    <v>Wikipedia</v>
  </rv>
  <rv s="3">
    <v>6</v>
    <v>2040</v>
  </rv>
  <rv s="4">
    <v>9</v>
    <v>https://www.bing.com/th?id=AMMS_647d79b1c3cdacff14da293424313e62&amp;qlt=95</v>
    <v>2041</v>
    <v>0</v>
    <v>https://www.bing.com/images/search?form=xlimg&amp;q=zimmer+holdings</v>
    <v>Image of ZIMMER BIOMET HOLDINGS, INC.</v>
  </rv>
  <rv s="0">
    <v>https://www.bing.com/financeapi/forcetrigger?t=a26fim&amp;q=XNYS%3aZBH&amp;form=skydnc</v>
    <v>Learn more on Bing</v>
  </rv>
  <rv s="7">
    <v>en-US</v>
    <v>a26fim</v>
    <v>268435456</v>
    <v>1</v>
    <v>Powered by Refinitiv</v>
    <v>10</v>
    <v>ZIMMER BIOMET HOLDINGS, INC. (XNYS:ZBH)</v>
    <v>7</v>
    <v>19</v>
    <v>Finance</v>
    <v>4</v>
    <v>170.05</v>
    <v>74.37</v>
    <v>1.3529</v>
    <v>0.16</v>
    <v>0</v>
    <v>1.0219999999999999E-3</v>
    <v>0</v>
    <v>USD</v>
    <v>Zimmer Biomet Holdings, Inc. is engaged in designing, manufacturing and marketing of orthopedic reconstructive products; sports medicine, biologics, extremities and trauma products; office-based technologies; spine, craniomaxillofacial and thoracic products; dental implants, and related surgical products. The Company's products and solutions help treat patients suffering from disorders of, or injuries to, bones, joints or supporting soft tissues. The Company manages its operations through three geographic operating segments: the Americas, consisting principally of the United States and other North, Central and South American markets; EMEA, consisting principally of Europe and the Middle East and African markets, and Asia Pacific, consisting primarily of Japan and other Asian and Pacific markets. The Company's product category segments include Americas Spine, Office Based Technologies, Craniomaxillofacial and Thoracic (CMF), and Dental.</v>
    <v>20000</v>
    <v>New York Stock Exchange</v>
    <v>XNYS</v>
    <v>XNYS</v>
    <v>345 E Main St, WARSAW, IN, 46580-2746 US</v>
    <v>160.54</v>
    <v>2042</v>
    <v>Healthcare Equipment &amp; Supplies</v>
    <v>Stock</v>
    <v>44265</v>
    <v>2043</v>
    <v>156.51499999999999</v>
    <v>32529390000</v>
    <v>ZIMMER BIOMET HOLDINGS, INC.</v>
    <v>ZIMMER BIOMET HOLDINGS, INC.</v>
    <v>157.59</v>
    <v>0</v>
    <v>156.5</v>
    <v>156.66</v>
    <v>156.66</v>
    <v>207855500</v>
    <v>ZBH</v>
    <v>ZIMMER BIOMET HOLDINGS, INC. (XNYS:ZBH)</v>
    <v>1289508</v>
    <v>1487920</v>
    <v>2001</v>
  </rv>
  <rv s="2">
    <v>2044</v>
  </rv>
  <rv s="0">
    <v>http://en.wikipedia.org/wiki/The_Hershey_Company</v>
    <v>Wikipedia</v>
  </rv>
  <rv s="3">
    <v>6</v>
    <v>2046</v>
  </rv>
  <rv s="4">
    <v>9</v>
    <v>https://www.bing.com/th?id=AMMS_c70950da66d51219b5b200efeb1702e0&amp;qlt=95</v>
    <v>2047</v>
    <v>0</v>
    <v>https://www.bing.com/images/search?form=xlimg&amp;q=the+hershey+company</v>
    <v>Image of THE HERSHEY COMPANY</v>
  </rv>
  <rv s="0">
    <v>https://www.bing.com/financeapi/forcetrigger?t=a1uwu2&amp;q=XNYS%3aHSY&amp;form=skydnc</v>
    <v>Learn more on Bing</v>
  </rv>
  <rv s="7">
    <v>en-US</v>
    <v>a1uwu2</v>
    <v>268435456</v>
    <v>1</v>
    <v>Powered by Refinitiv</v>
    <v>10</v>
    <v>THE HERSHEY COMPANY (XNYS:HSY)</v>
    <v>7</v>
    <v>11</v>
    <v>Finance</v>
    <v>4</v>
    <v>155.48500000000001</v>
    <v>109.88</v>
    <v>0.32</v>
    <v>-1.23</v>
    <v>0</v>
    <v>-8.1030000000000008E-3</v>
    <v>0</v>
    <v>USD</v>
    <v>The Hershey Company is a global confectionery company. The Company produces chocolate, snack and chocolate and non-chocolate confectionery. It operates through two segments: North America and International and Other. Its product offerings include chocolate and non-chocolate confectionery products; gum and mint refreshment products; snack items such as popcorn, protein bars and cookies, spreads, bars and snack bites/mixes, and meat snacks; and pantry items, such as baking ingredients, toppings and beverages. North America segment includes its operations in in the United States and Canada. International and Other segment includes its operations outside of North America. The Company offers its products under various brands, such as Hershey’s, Reese’s, Kisses, Jolly Rancher, Almond Joy, Brookside, barkTHINS, Cadbury, Good &amp; Plenty, Heath, Kit Kat, Lancaster, Payday and Rolo.</v>
    <v>15200</v>
    <v>New York Stock Exchange</v>
    <v>XNYS</v>
    <v>XNYS</v>
    <v>19 EAST CHOCOLATE AVENUE, EXTERNAL RPTG &amp; COMPLIANCE, HERSHEY, PA, 17033 US</v>
    <v>153.22</v>
    <v>2048</v>
    <v>Food &amp; Tobacco</v>
    <v>Stock</v>
    <v>44265.000000046093</v>
    <v>2049</v>
    <v>150.5</v>
    <v>31445660000</v>
    <v>THE HERSHEY COMPANY</v>
    <v>THE HERSHEY COMPANY</v>
    <v>151.77000000000001</v>
    <v>7.0928000000000004</v>
    <v>151.79</v>
    <v>150.56</v>
    <v>150.56</v>
    <v>207165500</v>
    <v>HSY</v>
    <v>THE HERSHEY COMPANY (XNYS:HSY)</v>
    <v>953009</v>
    <v>1100674</v>
    <v>1927</v>
  </rv>
  <rv s="2">
    <v>2050</v>
  </rv>
  <rv s="0">
    <v>https://www.bing.com/financeapi/forcetrigger?t=a1ww5r&amp;q=XNYS%3aLH&amp;form=skydnc</v>
    <v>Learn more on Bing</v>
  </rv>
  <rv s="1">
    <v>en-US</v>
    <v>a1ww5r</v>
    <v>268435456</v>
    <v>1</v>
    <v>Powered by Refinitiv</v>
    <v>0</v>
    <v>LABORATORY CORPORATION OF AMERICA HOLDINGS (XNYS:LH)</v>
    <v>2</v>
    <v>3</v>
    <v>Finance</v>
    <v>4</v>
    <v>252.45</v>
    <v>98.02</v>
    <v>1.0434000000000001</v>
    <v>-1.35</v>
    <v>1.2540000000000001E-4</v>
    <v>-5.6120000000000007E-3</v>
    <v>0.03</v>
    <v>USD</v>
    <v>Laboratory Corporation of America Holdings is a life sciences company that is integrated in guiding patient care, providing clinical laboratory and end-to-end drug development services. The Company operates as a healthcare diagnostics company. The Company operates through two segments: LabCorp Diagnostics (LCD) and Covance Drug Development (CDD). The LCD segment is an independent clinical laboratory business, which offers menu of frequently requested and specialty testing through an integrated network of primary and specialty laboratories across the United States. The CDD segment offers drug development services, and provides a range of drug research and development (R&amp;D) and market access services to biopharmaceutical companies and medical device companies across the world. It serves a range of customers, including managed care organizations (MCOs), biopharmaceutical companies, governmental agencies, physicians and other healthcare providers.</v>
    <v>72400</v>
    <v>New York Stock Exchange</v>
    <v>XNYS</v>
    <v>XNYS</v>
    <v>358 S MAIN ST, BURLINGTON, NC, 27215-5837 US</v>
    <v>244.99</v>
    <v>Healthcare Providers &amp; Services</v>
    <v>Stock</v>
    <v>44265.000000046093</v>
    <v>2052</v>
    <v>238.74</v>
    <v>23479630000</v>
    <v>LABORATORY CORPORATION OF AMERICA HOLDINGS</v>
    <v>LABORATORY CORPORATION OF AMERICA HOLDINGS</v>
    <v>242.33</v>
    <v>15.2042</v>
    <v>240.57</v>
    <v>239.22</v>
    <v>239.25</v>
    <v>97600000</v>
    <v>LH</v>
    <v>LABORATORY CORPORATION OF AMERICA HOLDINGS (XNYS:LH)</v>
    <v>723599</v>
    <v>837920</v>
    <v>1994</v>
  </rv>
  <rv s="2">
    <v>2053</v>
  </rv>
  <rv s="0">
    <v>https://www.bing.com/financeapi/forcetrigger?t=aw2c52&amp;q=XNYS%3aIQV&amp;form=skydnc</v>
    <v>Learn more on Bing</v>
  </rv>
  <rv s="1">
    <v>en-US</v>
    <v>aw2c52</v>
    <v>268435456</v>
    <v>1</v>
    <v>Powered by Refinitiv</v>
    <v>0</v>
    <v>IQVIA HOLDINGS INC (XNYS:IQV)</v>
    <v>2</v>
    <v>3</v>
    <v>Finance</v>
    <v>4</v>
    <v>199.99</v>
    <v>81.790000000000006</v>
    <v>1.4241999999999999</v>
    <v>1.59</v>
    <v>-2.0590000000000001E-3</v>
    <v>8.4659999999999996E-3</v>
    <v>-0.39</v>
    <v>USD</v>
    <v>IQVIA Holdings Inc., formerly Quintiles IMS Holdings, Inc., provides integrated information and technology-enabled healthcare services. The Company operates through segments, including Commercial Solutions; Research &amp; Development Solutions, and Integrated Engagement Services. The Commercial Solutions segment offerings include national information offerings, sub-national information offerings, technology solutions, and workflow analytics and consulting services. The Research &amp; Development Solutions segment provides biopharmaceutical development services. It offers project management and clinical monitoring, clinical trial support services, Q2 solutions, and strategic planning and design. The Integrated Engagement Services segment offerings include healthcare provider engagement services, patient engagement services, and scientific strategy and medical affairs services. The Company has its operations in the Americas, Europe and Africa, and the Asia-Pacific.</v>
    <v>67000</v>
    <v>New York Stock Exchange</v>
    <v>XNYS</v>
    <v>XNYS</v>
    <v>4820 Emperor Blvd, DURHAM, NC, 27703-8426 US</v>
    <v>192.79499999999999</v>
    <v>Biotechnology &amp; Medical Research</v>
    <v>Stock</v>
    <v>44265.000000046093</v>
    <v>2055</v>
    <v>188.81</v>
    <v>36013860000</v>
    <v>IQVIA HOLDINGS INC</v>
    <v>IQVIA HOLDINGS INC</v>
    <v>190.06</v>
    <v>131.69149999999999</v>
    <v>187.8</v>
    <v>189.39</v>
    <v>189</v>
    <v>191767100</v>
    <v>IQV</v>
    <v>IQVIA HOLDINGS INC (XNYS:IQV)</v>
    <v>862663</v>
    <v>999888</v>
    <v>2016</v>
  </rv>
  <rv s="2">
    <v>2056</v>
  </rv>
  <rv s="0">
    <v>http://en.wikipedia.org/wiki/Discover_Financial</v>
    <v>Wikipedia</v>
  </rv>
  <rv s="3">
    <v>6</v>
    <v>2058</v>
  </rv>
  <rv s="4">
    <v>9</v>
    <v>https://www.bing.com/th?id=AMMS_80e4aefff93cdb3419f3d57ead3148f1&amp;qlt=95</v>
    <v>2059</v>
    <v>0</v>
    <v>https://www.bing.com/images/search?form=xlimg&amp;q=dfs+stock</v>
    <v>Image of DISCOVER FINANCIAL SERVICES</v>
  </rv>
  <rv s="0">
    <v>https://www.bing.com/financeapi/forcetrigger?t=a1qyk2&amp;q=XNYS%3aDFS&amp;form=skydnc</v>
    <v>Learn more on Bing</v>
  </rv>
  <rv s="7">
    <v>en-US</v>
    <v>a1qyk2</v>
    <v>268435456</v>
    <v>1</v>
    <v>Powered by Refinitiv</v>
    <v>10</v>
    <v>DISCOVER FINANCIAL SERVICES (XNYS:DFS)</v>
    <v>7</v>
    <v>11</v>
    <v>Finance</v>
    <v>4</v>
    <v>100.96</v>
    <v>23.25</v>
    <v>1.7986</v>
    <v>-0.39</v>
    <v>0</v>
    <v>-3.9829999999999996E-3</v>
    <v>0</v>
    <v>USD</v>
    <v>Discover Financial Services (DFS) is a direct banking and payment services company. The Company is a bank holding company, as well as a financial holding company. The Company operates through two segments: Direct Banking and Payment Services. It provides direct banking products and services, and payment services through its subsidiaries. It offers its customers credit card loans, private student loans, personal loans, home equity loans and deposit products. The Company's Direct Banking segment includes consumer banking and lending products, specifically Discover-branded credit cards issued to individuals and small businesses on the Discover Network and other consumer banking products and services. The Company's direct banking offers credit cards, student loans, personal loans, home equity loans, and other consumer lending and deposit products. The Payment Services segment includes PULSE, Diners Club and the Company's Network Partners business.</v>
    <v>17600</v>
    <v>New York Stock Exchange</v>
    <v>XNYS</v>
    <v>XNYS</v>
    <v>2500 Lake Cook Rd, RIVERWOODS, IL, 60015-3851 US</v>
    <v>98.91</v>
    <v>2060</v>
    <v>Banking Services</v>
    <v>Stock</v>
    <v>44265.040647777343</v>
    <v>2061</v>
    <v>96.114999999999995</v>
    <v>30031250000</v>
    <v>DISCOVER FINANCIAL SERVICES</v>
    <v>DISCOVER FINANCIAL SERVICES</v>
    <v>97.64</v>
    <v>27.291399999999999</v>
    <v>97.92</v>
    <v>97.53</v>
    <v>97.53</v>
    <v>306691700</v>
    <v>DFS</v>
    <v>DISCOVER FINANCIAL SERVICES (XNYS:DFS)</v>
    <v>2088007</v>
    <v>2428110</v>
    <v>1960</v>
  </rv>
  <rv s="2">
    <v>2062</v>
  </rv>
  <rv s="0">
    <v>https://www.bing.com/financeapi/forcetrigger?t=a1odxm&amp;q=XNYS%3aBF.B&amp;form=skydnc</v>
    <v>Learn more on Bing</v>
  </rv>
  <rv s="1">
    <v>en-US</v>
    <v>a1odxm</v>
    <v>268435456</v>
    <v>1</v>
    <v>Powered by Refinitiv</v>
    <v>0</v>
    <v>BROWN-FORMAN CORPORATION (XNYS:BF.B)</v>
    <v>2</v>
    <v>3</v>
    <v>Finance</v>
    <v>4</v>
    <v>83.4</v>
    <v>44.68</v>
    <v>0.82489999999999997</v>
    <v>0.83</v>
    <v>0</v>
    <v>1.1882999999999999E-2</v>
    <v>0</v>
    <v>USD</v>
    <v>Brown-Forman Corporation is a spirit and wine company. The Company manufactures, bottles, imports, exports, markets and sells a range of alcoholic beverages. The Company has a portfolio of approximately 40 spirit, wine and ready-to-drink cocktail (RTD) brands. Its principal brands include Jack Daniel's Tennessee Whiskey, Jack Daniel's RTDs, Jack Daniel's Tennessee Honey, Gentleman Jack Rare Tennessee Whiskey, Jack Daniel's Tennessee Fire, Jack Daniel's Single Barrel Collection, Jack Daniel's Sinatra Select, Jack Daniel's Winter Jack, Jack Daniel's No. 27 Gold Tennessee Whiskey, Finlandia Vodkas, Finlandia RTDs, Korbel California Brandy, Woodford Reserve Kentucky Bourbons, el Jimador Tequilas, el Jimador New Mix RTDs, Herradura Tequilas, Sonoma-Cutrer California Wines, Chambord Liqueur, Old Forester Kentucky Bourbon, Antiguo Tequila, Pepe Lopez Tequila, and Santa Dose Cachaca.</v>
    <v>4800</v>
    <v>New York Stock Exchange</v>
    <v>XNYS</v>
    <v>XNYS</v>
    <v>850 DIXIE HWY, LOUISVILLE, KY, 40210-1038 US</v>
    <v>71.61</v>
    <v>Beverages</v>
    <v>Stock</v>
    <v>44265.000000022657</v>
    <v>2064</v>
    <v>69.959999999999994</v>
    <v>32682640000</v>
    <v>BROWN-FORMAN CORPORATION</v>
    <v>BROWN-FORMAN CORPORATION</v>
    <v>69.959999999999994</v>
    <v>37.026600000000002</v>
    <v>69.849999999999994</v>
    <v>70.680000000000007</v>
    <v>70.680000000000007</v>
    <v>478695400</v>
    <v>BF.B</v>
    <v>BROWN-FORMAN CORPORATION (XNYS:BF.B)</v>
    <v>655809</v>
    <v>763160</v>
    <v>1933</v>
  </rv>
  <rv s="2">
    <v>2065</v>
  </rv>
  <rv s="0">
    <v>http://en.wikipedia.org/wiki/Hilton_Worldwide</v>
    <v>Wikipedia</v>
  </rv>
  <rv s="3">
    <v>6</v>
    <v>2067</v>
  </rv>
  <rv s="4">
    <v>9</v>
    <v>https://www.bing.com/th?id=AMMS_b2d764f9e8edfae0c4e2d76c6d358d5f&amp;qlt=95</v>
    <v>2068</v>
    <v>0</v>
    <v>https://www.bing.com/images/search?form=xlimg&amp;q=hilton+worldwide</v>
    <v>Image of HILTON WORLDWIDE HOLDINGS INC.</v>
  </rv>
  <rv s="0">
    <v>https://www.bing.com/financeapi/forcetrigger?t=a1uqpr&amp;q=XNYS%3aHLT&amp;form=skydnc</v>
    <v>Learn more on Bing</v>
  </rv>
  <rv s="7">
    <v>en-US</v>
    <v>a1uqpr</v>
    <v>268435456</v>
    <v>1</v>
    <v>Powered by Refinitiv</v>
    <v>10</v>
    <v>HILTON WORLDWIDE HOLDINGS INC. (XNYS:HLT)</v>
    <v>7</v>
    <v>11</v>
    <v>Finance</v>
    <v>4</v>
    <v>128.16</v>
    <v>44.3</v>
    <v>1.3357000000000001</v>
    <v>-1.29</v>
    <v>9.6679999999999997E-4</v>
    <v>-1.0286E-2</v>
    <v>0.12</v>
    <v>USD</v>
    <v>Hilton Worldwide Holdings Inc. is a hospitality company. The Company is engaged in managing, franchising, owning and leasing hotels and resorts, and licensing its brands and intellectual property. The Company managed, franchised, owned or leased approximately 6,215 hotels and resorts, including timeshare properties, totaling approximately 983,465 rooms in over 118 countries and territories. The Company operates through two segments: management and franchise, and ownership. The management and franchise segment includes all of the hotels, which the Company manages for third-party owners, as well as all franchised hotels operated or managed by someone other than the Company. The management and franchise segment includes approximately 690 managed hotels and over 5,405 franchised hotels. The ownership segment includes approximately 65 properties totaling over 20,562 rooms.</v>
    <v>141000</v>
    <v>New York Stock Exchange</v>
    <v>XNYS</v>
    <v>XNYS</v>
    <v>7930 Jones Branch Dr Ste 1100, MC LEAN, VA, 22102-3313 US</v>
    <v>126.97</v>
    <v>2069</v>
    <v>Hotels &amp; Entertainment Services</v>
    <v>Stock</v>
    <v>44265.025435185154</v>
    <v>2070</v>
    <v>123.61</v>
    <v>34814790000</v>
    <v>HILTON WORLDWIDE HOLDINGS INC.</v>
    <v>HILTON WORLDWIDE HOLDINGS INC.</v>
    <v>126.97</v>
    <v>0</v>
    <v>125.41</v>
    <v>124.12</v>
    <v>124.24</v>
    <v>277607800</v>
    <v>HLT</v>
    <v>HILTON WORLDWIDE HOLDINGS INC. (XNYS:HLT)</v>
    <v>2560482</v>
    <v>2988227</v>
    <v>2010</v>
  </rv>
  <rv s="2">
    <v>2071</v>
  </rv>
  <rv s="0">
    <v>https://www.bing.com/financeapi/forcetrigger?t=a1q44c&amp;q=XNYS%3aCOG&amp;form=skydnc</v>
    <v>Learn more on Bing</v>
  </rv>
  <rv s="1">
    <v>en-US</v>
    <v>a1q44c</v>
    <v>268435456</v>
    <v>1</v>
    <v>Powered by Refinitiv</v>
    <v>0</v>
    <v>CABOT OIL &amp; GAS CORPORATION (XNYS:COG)</v>
    <v>2</v>
    <v>3</v>
    <v>Finance</v>
    <v>4</v>
    <v>22.67</v>
    <v>13.16</v>
    <v>0.16209999999999999</v>
    <v>-0.54</v>
    <v>1.0789999999999999E-3</v>
    <v>-2.8317000000000002E-2</v>
    <v>0.02</v>
    <v>USD</v>
    <v>Cabot Oil &amp; Gas Corporation is an independent oil and gas company engaged in the development, exploitation and exploration of oil and gas properties. The Company operates in the segment of natural gas and oil development, exploitation, exploration and production, in the continental United States. Its assets are concentrated in areas with known hydrocarbon resources, which are conducive to multi-well, repeatable drilling programs. As of December 31, 2016, its exploration, development and production operations were primarily concentrated in two unconventional plays: the Marcellus Shale in northeast Pennsylvania and the Eagle Ford Shale in south Texas. The Company also has operations in various other unconventional and conventional plays throughout the continental United States. Its Marcellus Shale properties are principally located in Susquehanna County, Pennsylvania. Its properties in the Eagle Ford Shale are principally located in Atascosa, Frio and La Salle Counties, Texas.</v>
    <v>503</v>
    <v>New York Stock Exchange</v>
    <v>XNYS</v>
    <v>XNYS</v>
    <v>840 Gessner Rd Ste 1400, HOUSTON, TX, 77024-4152 US</v>
    <v>19.094999999999999</v>
    <v>Oil &amp; Gas</v>
    <v>Stock</v>
    <v>44265.03864267344</v>
    <v>2073</v>
    <v>18.510000000000002</v>
    <v>7616935000</v>
    <v>CABOT OIL &amp; GAS CORPORATION</v>
    <v>CABOT OIL &amp; GAS CORPORATION</v>
    <v>18.8</v>
    <v>38.078299999999999</v>
    <v>19.07</v>
    <v>18.53</v>
    <v>18.55</v>
    <v>399419700</v>
    <v>COG</v>
    <v>CABOT OIL &amp; GAS CORPORATION (XNYS:COG)</v>
    <v>5339091</v>
    <v>6274184</v>
    <v>1989</v>
  </rv>
  <rv s="2">
    <v>2074</v>
  </rv>
  <rv s="0">
    <v>http://ja.wikipedia.org/wiki/Twitter</v>
    <v>Wikipedia</v>
  </rv>
  <rv s="3">
    <v>6</v>
    <v>2076</v>
  </rv>
  <rv s="4">
    <v>9</v>
    <v>https://www.bing.com/th?id=AMMS_e616448e16a88dfcb98701516863e901&amp;qlt=95</v>
    <v>2077</v>
    <v>0</v>
    <v>https://www.bing.com/images/search?form=xlimg&amp;q=twitter</v>
    <v>Image of TWITTER, INC.</v>
  </rv>
  <rv s="0">
    <v>https://www.bing.com/financeapi/forcetrigger?t=a24op2&amp;q=XNYS%3aTWTR&amp;form=skydnc</v>
    <v>Learn more on Bing</v>
  </rv>
  <rv s="7">
    <v>en-US</v>
    <v>a24op2</v>
    <v>268435456</v>
    <v>1</v>
    <v>Powered by Refinitiv</v>
    <v>10</v>
    <v>TWITTER, INC. (XNYS:TWTR)</v>
    <v>7</v>
    <v>11</v>
    <v>Finance</v>
    <v>4</v>
    <v>80.75</v>
    <v>20</v>
    <v>0.9103</v>
    <v>4.04</v>
    <v>7.1089999999999999E-3</v>
    <v>6.3642000000000004E-2</v>
    <v>0.48</v>
    <v>USD</v>
    <v>Twitter, Inc. offers products and services for users, advertisers, developers and data partners. The Company's products and services include Twitter, Periscope, Promoted Tweets, Promoted Accounts and Promoted Trends. Its Twitter is a platform for public self-expression and conversation in real time. Periscope broadcasts can also be viewed through Twitter and on desktop or mobile Web browser. Its Promoted Products enable its advertisers to promote their brands, products and services, amplify their visibility and reach, and extend the conversation around their advertising campaigns. Promoted Accounts appear in the same format and place as accounts suggested by its Who to Follow recommendation engine, or in some cases, in Tweets in a user's timeline. Promoted Trends appear at the top of the list of trending topics for an entire day in a particular country or on a global basis. Its MoPub is a mobile-focused advertising exchange. Twitter Audience Platform is an advertising offering.</v>
    <v>5500</v>
    <v>New York Stock Exchange</v>
    <v>XNYS</v>
    <v>XNYS</v>
    <v>1355 Market St Ste 900, SAN FRANCISCO, CA, 94103-1337 US</v>
    <v>68.209999999999994</v>
    <v>2078</v>
    <v>Software &amp; IT Services</v>
    <v>Stock</v>
    <v>44265.041602418751</v>
    <v>2079</v>
    <v>64.600099999999998</v>
    <v>50666720000</v>
    <v>TWITTER, INC.</v>
    <v>TWITTER, INC.</v>
    <v>65.724999999999994</v>
    <v>0</v>
    <v>63.48</v>
    <v>67.52</v>
    <v>68</v>
    <v>798152500</v>
    <v>TWTR</v>
    <v>TWITTER, INC. (XNYS:TWTR)</v>
    <v>22603860</v>
    <v>26572832</v>
    <v>2007</v>
  </rv>
  <rv s="2">
    <v>2080</v>
  </rv>
  <rv s="0">
    <v>http://en.wikipedia.org/wiki/Hanesbrands</v>
    <v>Wikipedia</v>
  </rv>
  <rv s="3">
    <v>6</v>
    <v>2082</v>
  </rv>
  <rv s="4">
    <v>9</v>
    <v>https://www.bing.com/th?id=AMMS_c24975ed18339087911e989d5a38f632&amp;qlt=95</v>
    <v>2083</v>
    <v>0</v>
    <v>https://www.bing.com/images/search?form=xlimg&amp;q=hanesbrands</v>
    <v>Image of HANESBRANDS INC.</v>
  </rv>
  <rv s="0">
    <v>https://www.bing.com/financeapi/forcetrigger?t=a1uh3m&amp;q=XNYS%3aHBI&amp;form=skydnc</v>
    <v>Learn more on Bing</v>
  </rv>
  <rv s="7">
    <v>en-US</v>
    <v>a1uh3m</v>
    <v>268435456</v>
    <v>1</v>
    <v>Powered by Refinitiv</v>
    <v>10</v>
    <v>HANESBRANDS INC. (XNYS:HBI)</v>
    <v>7</v>
    <v>11</v>
    <v>Finance</v>
    <v>4</v>
    <v>21.24</v>
    <v>6.96</v>
    <v>1.4911000000000001</v>
    <v>-1.0900000000000001</v>
    <v>-1.011E-3</v>
    <v>-5.2202999999999999E-2</v>
    <v>-0.02</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61000</v>
    <v>New York Stock Exchange</v>
    <v>XNYS</v>
    <v>XNYS</v>
    <v>1000 E Hanes Mill Rd, WINSTON SALEM, NC, 27105-1384 US</v>
    <v>20.85</v>
    <v>2084</v>
    <v>Textiles &amp; Apparel</v>
    <v>Stock</v>
    <v>44265.013481238282</v>
    <v>2085</v>
    <v>19.760000000000002</v>
    <v>7283046000</v>
    <v>HANESBRANDS INC.</v>
    <v>HANESBRANDS INC.</v>
    <v>20.73</v>
    <v>0</v>
    <v>20.88</v>
    <v>19.79</v>
    <v>19.77</v>
    <v>348804900</v>
    <v>HBI</v>
    <v>HANESBRANDS INC. (XNYS:HBI)</v>
    <v>5400145</v>
    <v>6352256</v>
    <v>2005</v>
  </rv>
  <rv s="2">
    <v>2086</v>
  </rv>
  <rv s="0">
    <v>http://en.wikipedia.org/wiki/Pentair</v>
    <v>Wikipedia</v>
  </rv>
  <rv s="3">
    <v>6</v>
    <v>2088</v>
  </rv>
  <rv s="4">
    <v>9</v>
    <v>https://www.bing.com/th?id=AMMS_84e4fad26ba08b9b1384a28ccf2702b6&amp;qlt=95</v>
    <v>2089</v>
    <v>0</v>
    <v>https://www.bing.com/images/search?form=xlimg&amp;q=pentair</v>
    <v>Image of PENTAIR PUBLIC LIMITED COMPANY</v>
  </rv>
  <rv s="0">
    <v>https://www.bing.com/financeapi/forcetrigger?t=a212zr&amp;q=XNYS%3aPNR&amp;form=skydnc</v>
    <v>Learn more on Bing</v>
  </rv>
  <rv s="7">
    <v>en-US</v>
    <v>a212zr</v>
    <v>268435456</v>
    <v>1</v>
    <v>Powered by Refinitiv</v>
    <v>10</v>
    <v>PENTAIR PUBLIC LIMITED COMPANY (XNYS:PNR)</v>
    <v>7</v>
    <v>11</v>
    <v>Finance</v>
    <v>4</v>
    <v>60.48</v>
    <v>22.01</v>
    <v>1.1520999999999999</v>
    <v>-0.85</v>
    <v>0</v>
    <v>-1.4190000000000001E-2</v>
    <v>0</v>
    <v>USD</v>
    <v>Pentair plc is a diversified industrial manufacturing company. The Company is engaged in Water Quality Systems business and Flow and Filtration Solutions business. The Water Quality Systems business designs, manufactures, markets and services water system products and solutions to meet filtration and fluid management challenges in food and beverage, water, swimming pools and aquaculture applications. The Flow and Filtration Solutions business is involved in the entire water, water treatment and wastewater system from filtration, desalination, water supply to water disposal, process and control.</v>
    <v>9750</v>
    <v>New York Stock Exchange</v>
    <v>XNYS</v>
    <v>XNYS</v>
    <v>Regal House, 70 London Road, Twickenham, LONDON, UNITED KINGDOM-NA, TW1 3QS GB</v>
    <v>60.26</v>
    <v>2090</v>
    <v>Machinery, Equipment &amp; Components</v>
    <v>Stock</v>
    <v>44265.000000022657</v>
    <v>2091</v>
    <v>59.01</v>
    <v>9947207000</v>
    <v>PENTAIR PUBLIC LIMITED COMPANY</v>
    <v>PENTAIR PUBLIC LIMITED COMPANY</v>
    <v>60.1</v>
    <v>28.0732</v>
    <v>59.9</v>
    <v>59.05</v>
    <v>59.05</v>
    <v>166063600</v>
    <v>PNR</v>
    <v>PENTAIR PUBLIC LIMITED COMPANY (XNYS:PNR)</v>
    <v>853840</v>
    <v>1007443</v>
    <v>2013</v>
  </rv>
  <rv s="2">
    <v>2092</v>
  </rv>
  <rv s="0">
    <v>http://en.wikipedia.org/wiki/Illumina,_Inc.</v>
    <v>Wikipedia</v>
  </rv>
  <rv s="3">
    <v>6</v>
    <v>2094</v>
  </rv>
  <rv s="4">
    <v>9</v>
    <v>https://www.bing.com/th?id=AMMS_7a741abc71fb6dfef3b278cf09574e03&amp;qlt=95</v>
    <v>2095</v>
    <v>0</v>
    <v>https://www.bing.com/images/search?form=xlimg&amp;q=illumina</v>
    <v>Image of ILLUMINA, INC.</v>
  </rv>
  <rv s="0">
    <v>https://www.bing.com/financeapi/forcetrigger?t=a1vh4c&amp;q=XNAS%3aILMN&amp;form=skydnc</v>
    <v>Learn more on Bing</v>
  </rv>
  <rv s="7">
    <v>en-US</v>
    <v>a1vh4c</v>
    <v>268435456</v>
    <v>1</v>
    <v>Powered by Refinitiv</v>
    <v>10</v>
    <v>ILLUMINA, INC. (XNAS:ILMN)</v>
    <v>7</v>
    <v>11</v>
    <v>Finance</v>
    <v>4</v>
    <v>555.77</v>
    <v>196.78</v>
    <v>1.0324</v>
    <v>17.239999999999998</v>
    <v>-2.1449999999999998E-3</v>
    <v>4.4940000000000001E-2</v>
    <v>-0.86</v>
    <v>USD</v>
    <v>Illumina, Inc. (Illumina) is a provider of sequencing- and array-based solutions for genetic analysis. The Company operates through two segments: Core Illumina and the consolidated variable interest entities (VIEs), which include the activities of GRAIL, Inc. (GRAIL) and Helix Holdings I, LLC (Helix). Core Illumina consists of its core operations. Core Illumina's products and services serve customers in the research, clinical and applied markets, and enable the adoption of a range of genomic solutions. The Company's portfolio of integrated systems, consumables and analysis tools addresses the range of genomic complexity, price points, and throughput, enabling customers to select the solution for their research or clinical challenge. The Company provides reproductive-health solutions, including noninvasive prenatal testing (NIPT), preimplantation genetic screening and diagnosis, and neonatal and genetic health testing.</v>
    <v>7800</v>
    <v>Nasdaq Stock Market</v>
    <v>XNAS</v>
    <v>XNAS</v>
    <v>5200 Illumina Way, SAN DIEGO, CA, 92122-4616 US</v>
    <v>405.91</v>
    <v>2096</v>
    <v>Healthcare Equipment &amp; Supplies</v>
    <v>Stock</v>
    <v>44265.036293969533</v>
    <v>2097</v>
    <v>391.21170000000001</v>
    <v>55970160000</v>
    <v>ILLUMINA, INC.</v>
    <v>ILLUMINA, INC.</v>
    <v>391.21170000000001</v>
    <v>86.548299999999998</v>
    <v>383.62</v>
    <v>400.86</v>
    <v>400</v>
    <v>145900000</v>
    <v>ILMN</v>
    <v>ILLUMINA, INC. (XNAS:ILMN)</v>
    <v>965610</v>
    <v>1141649</v>
    <v>2000</v>
  </rv>
  <rv s="2">
    <v>2098</v>
  </rv>
  <rv s="0">
    <v>http://en.wikipedia.org/wiki/DXC_Technology</v>
    <v>Wikipedia</v>
  </rv>
  <rv s="3">
    <v>6</v>
    <v>2100</v>
  </rv>
  <rv s="4">
    <v>9</v>
    <v>https://www.bing.com/th?id=AMMS_81da8f66d0bc659309811ba9096cc487&amp;qlt=95</v>
    <v>2101</v>
    <v>0</v>
    <v>https://www.bing.com/images/search?form=xlimg&amp;q=dxc+technology</v>
    <v>Image of DXC TECHNOLOGY COMPANY</v>
  </rv>
  <rv s="0">
    <v>https://www.bing.com/financeapi/forcetrigger?t=a1rgur&amp;q=XNYS%3aDXC&amp;form=skydnc</v>
    <v>Learn more on Bing</v>
  </rv>
  <rv s="7">
    <v>en-US</v>
    <v>a1rgur</v>
    <v>268435456</v>
    <v>1</v>
    <v>Powered by Refinitiv</v>
    <v>10</v>
    <v>DXC TECHNOLOGY COMPANY (XNYS:DXC)</v>
    <v>7</v>
    <v>11</v>
    <v>Finance</v>
    <v>4</v>
    <v>30.14</v>
    <v>7.9</v>
    <v>2.4466000000000001</v>
    <v>0.23</v>
    <v>8.8500000000000002E-3</v>
    <v>8.208E-3</v>
    <v>0.25</v>
    <v>USD</v>
    <v>DXC Technology Company provides digital information technology (IT) services and solutions. The Company provides a range of services, including analytics, applications, business process, cloud and workload, consulting, enterprise and cloud applications, security, and workplace and mobility. The Company offers a portfolio of analytics services, to provide insights and accelerate users’ digital transformation. Its analytics services and solutions include Data Discovery Experience, Data Workload Optimization and Managed Business Intelligence Services. The Company addresses analytic solution needs to run the business, including customer analytic services, warranty analytics, predictive maintenance analytics, social intelligence analytics, healthcare analytics, insurance analytics, data pipeline and operations, banking analytics, airline analytics and operational analytics. The Company also offers e-commerce, finance and administration products and services.</v>
    <v>138000</v>
    <v>New York Stock Exchange</v>
    <v>XNYS</v>
    <v>XNYS</v>
    <v>1775 Tysons Blvd, TYSONS CORNER, VA, 22102-4284 US</v>
    <v>28.82</v>
    <v>2102</v>
    <v>Software &amp; IT Services</v>
    <v>Stock</v>
    <v>44265.002685450781</v>
    <v>2103</v>
    <v>27.91</v>
    <v>7133724000</v>
    <v>DXC TECHNOLOGY COMPANY</v>
    <v>DXC TECHNOLOGY COMPANY</v>
    <v>28.37</v>
    <v>0</v>
    <v>28.02</v>
    <v>28.25</v>
    <v>28.5</v>
    <v>254594000</v>
    <v>DXC</v>
    <v>DXC TECHNOLOGY COMPANY (XNYS:DXC)</v>
    <v>2907183</v>
    <v>3441782</v>
    <v>2017</v>
  </rv>
  <rv s="2">
    <v>2104</v>
  </rv>
  <rv s="0">
    <v>http://fr.wikipedia.org/wiki/TE_Connectivity</v>
    <v>Wikipedia</v>
  </rv>
  <rv s="3">
    <v>6</v>
    <v>2106</v>
  </rv>
  <rv s="4">
    <v>9</v>
    <v>https://www.bing.com/th?id=AMMS_e83e68f97f5001b753ff93f8a5154da3&amp;qlt=95</v>
    <v>2107</v>
    <v>0</v>
    <v>https://www.bing.com/images/search?form=xlimg&amp;q=te+connectivity</v>
    <v>Image of TE Connectivity SA</v>
  </rv>
  <rv s="0">
    <v>https://www.bing.com/financeapi/forcetrigger?t=a244dm&amp;q=XNYS%3aTEL&amp;form=skydnc</v>
    <v>Learn more on Bing</v>
  </rv>
  <rv s="7">
    <v>en-US</v>
    <v>a244dm</v>
    <v>268435456</v>
    <v>1</v>
    <v>Powered by Refinitiv</v>
    <v>10</v>
    <v>TE Connectivity SA (XNYS:TEL)</v>
    <v>7</v>
    <v>11</v>
    <v>Finance</v>
    <v>4</v>
    <v>135.53</v>
    <v>48.62</v>
    <v>1.3868</v>
    <v>2.2599999999999998</v>
    <v>0</v>
    <v>1.7774000000000002E-2</v>
    <v>0</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82000</v>
    <v>New York Stock Exchange</v>
    <v>XNYS</v>
    <v>XNYS</v>
    <v>Muehlenstrasse 26, SCHAFFHAUSEN, SCHAFFHAUSEN, 8200 CH</v>
    <v>130.5</v>
    <v>2108</v>
    <v>Machinery, Equipment &amp; Components</v>
    <v>Stock</v>
    <v>44265.000000046093</v>
    <v>2109</v>
    <v>127.72</v>
    <v>42072510000</v>
    <v>TE Connectivity SA</v>
    <v>TE Connectivity SA</v>
    <v>128.82</v>
    <v>438.31220000000002</v>
    <v>127.15</v>
    <v>129.41</v>
    <v>129.41</v>
    <v>330888800</v>
    <v>TEL</v>
    <v>TE Connectivity SA (XNYS:TEL)</v>
    <v>1543518</v>
    <v>1828417</v>
    <v>2009</v>
  </rv>
  <rv s="2">
    <v>2110</v>
  </rv>
  <rv s="0">
    <v>https://www.bing.com/financeapi/forcetrigger?t=a1moa2&amp;q=XNAS%3aAAL&amp;form=skydnc</v>
    <v>Learn more on Bing</v>
  </rv>
  <rv s="1">
    <v>en-US</v>
    <v>a1moa2</v>
    <v>268435456</v>
    <v>1</v>
    <v>Powered by Refinitiv</v>
    <v>0</v>
    <v>AMERICAN AIRLINES GROUP INC. (XNAS:AAL)</v>
    <v>2</v>
    <v>3</v>
    <v>Finance</v>
    <v>4</v>
    <v>22.8</v>
    <v>8.25</v>
    <v>1.9031</v>
    <v>0.13</v>
    <v>-4.6300000000000003E-4</v>
    <v>6.0550000000000005E-3</v>
    <v>-0.01</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102700</v>
    <v>Nasdaq Stock Market</v>
    <v>XNAS</v>
    <v>XNAS</v>
    <v>1 Skyview Dr, FORT WORTH, TX, 76155-1801 US</v>
    <v>21.81</v>
    <v>Passenger Transportation Services</v>
    <v>Stock</v>
    <v>44265.04133348359</v>
    <v>2112</v>
    <v>20.66</v>
    <v>13733840000</v>
    <v>AMERICAN AIRLINES GROUP INC.</v>
    <v>AMERICAN AIRLINES GROUP INC.</v>
    <v>21.585000000000001</v>
    <v>3.3195999999999999</v>
    <v>21.47</v>
    <v>21.6</v>
    <v>21.59</v>
    <v>639675800</v>
    <v>AAL</v>
    <v>AMERICAN AIRLINES GROUP INC. (XNAS:AAL)</v>
    <v>39820358</v>
    <v>47180816</v>
    <v>1982</v>
  </rv>
  <rv s="2">
    <v>2113</v>
  </rv>
  <rv s="0">
    <v>https://www.bing.com/financeapi/forcetrigger?t=a1p58m&amp;q=XNYS%3aCAH&amp;form=skydnc</v>
    <v>Learn more on Bing</v>
  </rv>
  <rv s="1">
    <v>en-US</v>
    <v>a1p58m</v>
    <v>268435456</v>
    <v>1</v>
    <v>Powered by Refinitiv</v>
    <v>0</v>
    <v>CARDINAL HEALTH, INC. (XNYS:CAH)</v>
    <v>2</v>
    <v>3</v>
    <v>Finance</v>
    <v>4</v>
    <v>59.46</v>
    <v>39.050800000000002</v>
    <v>1.0464</v>
    <v>-0.39</v>
    <v>1.841E-4</v>
    <v>-7.1300000000000001E-3</v>
    <v>0.01</v>
    <v>USD</v>
    <v>Cardinal Health, Inc. is a healthcare services and products company. The Company operates through two segments: Pharmaceutical and Medical. The Pharmaceutical segment distributes branded and generic pharmaceutical, specialty pharmaceutical, over-the-counter healthcare and consumer products. This segment also operates nuclear pharmacies and cyclotron facilities; provides pharmacy management services to hospitals, as well as medication therapy management and patient outcomes services to hospitals, other healthcare providers and payers, and provides services to healthcare companies. The Medical segment distributes a range of medical, surgical and laboratory products, and provides services to hospitals, ambulatory surgery centers, clinical laboratories and other healthcare providers. This segment also manufactures, sources and develops its own Cardinal Health brand medical and surgical products. It provides post-acute care management and transition services, and software to hospitals.</v>
    <v>48000</v>
    <v>New York Stock Exchange</v>
    <v>XNYS</v>
    <v>XNYS</v>
    <v>7000 Cardinal Pl, DUBLIN, OH, 43017-1091 US</v>
    <v>55.54</v>
    <v>Food &amp; Drug Retailing</v>
    <v>Stock</v>
    <v>44265.003732383593</v>
    <v>2115</v>
    <v>54.3</v>
    <v>16063620000</v>
    <v>CARDINAL HEALTH, INC.</v>
    <v>CARDINAL HEALTH, INC.</v>
    <v>54.76</v>
    <v>11.643000000000001</v>
    <v>54.7</v>
    <v>54.31</v>
    <v>54.32</v>
    <v>293667600</v>
    <v>CAH</v>
    <v>CARDINAL HEALTH, INC. (XNYS:CAH)</v>
    <v>1839584</v>
    <v>2186085</v>
    <v>1979</v>
  </rv>
  <rv s="2">
    <v>2116</v>
  </rv>
  <rv s="0">
    <v>http://de.wikipedia.org/wiki/Humana_Inc.</v>
    <v>Wikipedia</v>
  </rv>
  <rv s="3">
    <v>6</v>
    <v>2118</v>
  </rv>
  <rv s="4">
    <v>9</v>
    <v>https://www.bing.com/th?id=AMMS_4d41e3e26873a090eca4e6ff80721672&amp;qlt=95</v>
    <v>2119</v>
    <v>0</v>
    <v>https://www.bing.com/images/search?form=xlimg&amp;q=humana</v>
    <v>Image of HUMANA INC.</v>
  </rv>
  <rv s="0">
    <v>https://www.bing.com/financeapi/forcetrigger?t=a1uysm&amp;q=XNYS%3aHUM&amp;form=skydnc</v>
    <v>Learn more on Bing</v>
  </rv>
  <rv s="7">
    <v>en-US</v>
    <v>a1uysm</v>
    <v>268435456</v>
    <v>1</v>
    <v>Powered by Refinitiv</v>
    <v>10</v>
    <v>HUMANA INC. (XNYS:HUM)</v>
    <v>7</v>
    <v>11</v>
    <v>Finance</v>
    <v>4</v>
    <v>474.7</v>
    <v>208.25</v>
    <v>0.85860000000000003</v>
    <v>1.78</v>
    <v>-6.2060000000000001E-4</v>
    <v>4.4380000000000001E-3</v>
    <v>-0.25</v>
    <v>USD</v>
    <v>Humana Inc. is a health and well-being company. The Company's segments include Retail, Group and Specialty, Healthcare Services and Individual Commercial. The Retail segment consists of Medicare benefits, including dental, vision, and other supplemental health and financial protection products. The Healthcare Services segment includes services offered to its health plan members, as well as to third parties, including pharmacy solutions, provider services, home-based services and clinical programs, as well as services and capabilities to manage population health. The Individual Commercial segment includes Individual Commercial products marketed under the HumanaOne brand.</v>
    <v>48700</v>
    <v>New York Stock Exchange</v>
    <v>XNYS</v>
    <v>XNYS</v>
    <v>500 W Main St, LOUISVILLE, KY, 40202-2946 US</v>
    <v>409.43</v>
    <v>2120</v>
    <v>Healthcare Providers &amp; Services</v>
    <v>Stock</v>
    <v>44265.000000022657</v>
    <v>2121</v>
    <v>401.53</v>
    <v>51682650000</v>
    <v>HUMANA INC.</v>
    <v>HUMANA INC.</v>
    <v>402.38</v>
    <v>15.8591</v>
    <v>401.07</v>
    <v>402.85</v>
    <v>402.6</v>
    <v>128861900</v>
    <v>HUM</v>
    <v>HUMANA INC. (XNYS:HUM)</v>
    <v>1029303</v>
    <v>1224620</v>
    <v>1964</v>
  </rv>
  <rv s="2">
    <v>2122</v>
  </rv>
  <rv s="0">
    <v>http://en.wikipedia.org/wiki/Delta_Air_Lines</v>
    <v>Wikipedia</v>
  </rv>
  <rv s="3">
    <v>6</v>
    <v>2124</v>
  </rv>
  <rv s="4">
    <v>9</v>
    <v>https://www.bing.com/th?id=AMMS_914babebce972b61c210d9459046d6f7&amp;qlt=95</v>
    <v>2125</v>
    <v>0</v>
    <v>https://www.bing.com/images/search?form=xlimg&amp;q=delta+air+lines</v>
    <v>Image of DELTA AIR LINES, INC.</v>
  </rv>
  <rv s="0">
    <v>https://www.bing.com/financeapi/forcetrigger?t=a1qqbh&amp;q=XNYS%3aDAL&amp;form=skydnc</v>
    <v>Learn more on Bing</v>
  </rv>
  <rv s="7">
    <v>en-US</v>
    <v>a1qqbh</v>
    <v>268435456</v>
    <v>1</v>
    <v>Powered by Refinitiv</v>
    <v>10</v>
    <v>DELTA AIR LINES, INC. (XNYS:DAL)</v>
    <v>7</v>
    <v>11</v>
    <v>Finance</v>
    <v>4</v>
    <v>50.2</v>
    <v>17.510000000000002</v>
    <v>1.5185999999999999</v>
    <v>-0.26</v>
    <v>1.6800000000000001E-3</v>
    <v>-5.4300000000000008E-3</v>
    <v>0.08</v>
    <v>USD</v>
    <v>Delta Air Lines, Inc. provides scheduled air transportation for passengers and cargo throughout the United States and across the world. The Company's segments include Airline and Refinery. The Company's route network is centered around a system of hub, international gateway and airports that the Company operates in Amsterdam, Atlanta, Boston, Detroit, London-Heathrow, Los Angeles, Minneapolis-St. Paul, New York-LaGuardia, New York- John F Kennedy International Airport, Paris-Charles de Gaulle, Salt Lake City, Seattle and Tokyo-Narita. Each of these operations includes flights that gather and distribute traffic from markets in the geographic region surrounding the hub or gateway to domestic and international cities and to other hubs or gateways. The Company's route network includes its international joint ventures, its alliances with other foreign airlines, its membership in SkyTeam and agreements with multiple domestic regional carriers that operate as Delta Connection.</v>
    <v>74000</v>
    <v>New York Stock Exchange</v>
    <v>XNYS</v>
    <v>XNYS</v>
    <v>1030 Delta Blvd, ATLANTA, GA, 30354-1989 US</v>
    <v>48.08</v>
    <v>2126</v>
    <v>Passenger Transportation Services</v>
    <v>Stock</v>
    <v>44265.041606145314</v>
    <v>2127</v>
    <v>46.34</v>
    <v>30554460000</v>
    <v>DELTA AIR LINES, INC.</v>
    <v>DELTA AIR LINES, INC.</v>
    <v>47.96</v>
    <v>0</v>
    <v>47.88</v>
    <v>47.62</v>
    <v>47.7</v>
    <v>638146700</v>
    <v>DAL</v>
    <v>DELTA AIR LINES, INC. (XNYS:DAL)</v>
    <v>11710072</v>
    <v>13932254</v>
    <v>1967</v>
  </rv>
  <rv s="2">
    <v>2128</v>
  </rv>
  <rv s="0">
    <v>https://www.bing.com/financeapi/forcetrigger?t=a1nwgh&amp;q=XNYS%3aATO&amp;form=skydnc</v>
    <v>Learn more on Bing</v>
  </rv>
  <rv s="1">
    <v>en-US</v>
    <v>a1nwgh</v>
    <v>268435456</v>
    <v>1</v>
    <v>Powered by Refinitiv</v>
    <v>0</v>
    <v>ATMOS ENERGY CORPORATION (XNYS:ATO)</v>
    <v>2</v>
    <v>3</v>
    <v>Finance</v>
    <v>4</v>
    <v>111.34</v>
    <v>77.92</v>
    <v>0.3337</v>
    <v>-2.2999999999999998</v>
    <v>0</v>
    <v>-2.5097999999999999E-2</v>
    <v>0</v>
    <v>USD</v>
    <v>Atmos Energy Corporation is a fully-regulated, natural-gas-only distributor engaged primarily in the regulated natural gas distribution and pipeline businesses, as well as other nonregulated natural gas businesses. It operates through three segments: regulated distribution segment, which includes its regulated distribution and related sales operations; regulated pipeline segment, which includes pipeline and storage operations of its Atmos Pipeline-Texas Division, and nonregulated segment, which includes its nonregulated natural gas management, nonregulated natural gas transmission, storage and other services. Its nonregulated businesses provide natural gas management, transportation and storage services to local gas distribution companies, including certain of its natural gas distribution divisions and industrial customers in the Midwest and Southeast. It also manages its natural gas pipeline and storage assets, including its intrastate natural gas pipeline systems in Texas.</v>
    <v>4694</v>
    <v>New York Stock Exchange</v>
    <v>XNYS</v>
    <v>XNYS</v>
    <v>1800 Three Lincoln Ctr, 5430 Lbj Freeway, DALLAS, TX, 75240 US</v>
    <v>91.35</v>
    <v>Natural Gas Utilities</v>
    <v>Stock</v>
    <v>44265.000000022657</v>
    <v>2130</v>
    <v>89.26</v>
    <v>11204590000</v>
    <v>ATMOS ENERGY CORPORATION</v>
    <v>ATMOS ENERGY CORPORATION</v>
    <v>90.15</v>
    <v>17.821300000000001</v>
    <v>91.64</v>
    <v>89.34</v>
    <v>89.34</v>
    <v>122267400</v>
    <v>ATO</v>
    <v>ATMOS ENERGY CORPORATION (XNYS:ATO)</v>
    <v>920630</v>
    <v>1101348</v>
    <v>1981</v>
  </rv>
  <rv s="2">
    <v>2131</v>
  </rv>
  <rv s="0">
    <v>http://en.wikipedia.org/wiki/Aon_(company)</v>
    <v>Wikipedia</v>
  </rv>
  <rv s="3">
    <v>6</v>
    <v>2133</v>
  </rv>
  <rv s="4">
    <v>9</v>
    <v>https://www.bing.com/th?id=AMMS_2a425b6cb2c43ce42f25bb08a06e185c&amp;qlt=95</v>
    <v>2134</v>
    <v>0</v>
    <v>https://www.bing.com/images/search?form=xlimg&amp;q=aon+company</v>
    <v>Image of Aon plc</v>
  </rv>
  <rv s="0">
    <v>https://www.bing.com/financeapi/forcetrigger?t=a1nkgh&amp;q=XNYS%3aAON&amp;form=skydnc</v>
    <v>Learn more on Bing</v>
  </rv>
  <rv s="7">
    <v>en-US</v>
    <v>a1nkgh</v>
    <v>268435456</v>
    <v>1</v>
    <v>Powered by Refinitiv</v>
    <v>10</v>
    <v>Aon plc (XNYS:AON)</v>
    <v>7</v>
    <v>11</v>
    <v>Finance</v>
    <v>4</v>
    <v>235.88</v>
    <v>143.93</v>
    <v>0.83660000000000001</v>
    <v>1.5</v>
    <v>0</v>
    <v>6.522E-3</v>
    <v>0</v>
    <v>USD</v>
    <v>Aon PLC is a global professional services company. The Company provides advice and solutions to clients focused on risk, retirement and health. Its principal products and services include commercial risk solutions, reinsurance solutions, retirement solutions, health solutions and data &amp; analytic services. Commercial risk solutions includes retail brokerage, cyber solutions, global risk consulting and captives. Reinsurance solutions includes treaty and facultative reinsurance and capital markets. Retirement solutions includes core retirement, investment consulting and human capital. Health solutions includes health and benefits brokerage and health care exchanges. Data &amp; analytic services includes Affinity, Aon InPoint and ReView. The Company focuses on various market segments, including individuals, mid-market companies and global companies.</v>
    <v>50000</v>
    <v>New York Stock Exchange</v>
    <v>XNYS</v>
    <v>XNYS</v>
    <v>Metropolitan Building, James Joyce Street, DUBLIN, IRELAND-NA, D01 K0Y8 IE</v>
    <v>233.58</v>
    <v>2135</v>
    <v>Insurance</v>
    <v>Stock</v>
    <v>44265.000000046093</v>
    <v>2136</v>
    <v>229.93</v>
    <v>51976400000</v>
    <v>Aon plc</v>
    <v>Aon plc</v>
    <v>230.31</v>
    <v>27.255400000000002</v>
    <v>230</v>
    <v>231.5</v>
    <v>231.5</v>
    <v>225984300</v>
    <v>AON</v>
    <v>Aon plc (XNYS:AON)</v>
    <v>1478136</v>
    <v>1770673</v>
    <v>2011</v>
  </rv>
  <rv s="2">
    <v>2137</v>
  </rv>
  <rv s="0">
    <v>http://en.wikipedia.org/wiki/Marathon_Petroleum</v>
    <v>Wikipedia</v>
  </rv>
  <rv s="3">
    <v>6</v>
    <v>2139</v>
  </rv>
  <rv s="4">
    <v>9</v>
    <v>https://www.bing.com/th?id=AMMS_54a2a52cbe53176631b67de2e10f4918&amp;qlt=95</v>
    <v>2140</v>
    <v>0</v>
    <v>https://www.bing.com/images/search?form=xlimg&amp;q=marathon+petroleum</v>
    <v>Image of MARATHON PETROLEUM CORPORATION</v>
  </rv>
  <rv s="0">
    <v>https://www.bing.com/financeapi/forcetrigger?t=a1xvzr&amp;q=XNYS%3aMPC&amp;form=skydnc</v>
    <v>Learn more on Bing</v>
  </rv>
  <rv s="7">
    <v>en-US</v>
    <v>a1xvzr</v>
    <v>268435456</v>
    <v>1</v>
    <v>Powered by Refinitiv</v>
    <v>10</v>
    <v>MARATHON PETROLEUM CORPORATION (XNYS:MPC)</v>
    <v>7</v>
    <v>11</v>
    <v>Finance</v>
    <v>4</v>
    <v>58.77</v>
    <v>15.26</v>
    <v>2.1972999999999998</v>
    <v>-1.29</v>
    <v>-1.0739999999999999E-3</v>
    <v>-2.2568000000000001E-2</v>
    <v>-0.06</v>
    <v>USD</v>
    <v>Marathon Petroleum Corporation is engaged in refining, marketing, retail and transportation businesses in the United States and the largest east of the Mississippi. The Company operates through three segments: Refining &amp; Marketing; Speedway; and Midstream. The Refining &amp; Marketing segment refines crude oil and other feedstocks at the Company's seven refineries in the Gulf Coast and Midwest regions of the United States. Its Speedway segment sells transportation fuels and convenience products in the retail market in the Midwest, East Coast and Southeast regions of the United States. The Company's Midstream is engaged in the operations of MPLX LP and certain other related operations. It gathers, processes and transports natural gas, natural gas liquids (NGLs), crude oil and refined products. MPLX is a limited partnership which owns, operates, develops and acquires midstream energy infrastructure assets.</v>
    <v>57900</v>
    <v>New York Stock Exchange</v>
    <v>XNYS</v>
    <v>XNYS</v>
    <v>539 S Main St, FINDLAY, OH, 45840-3229 US</v>
    <v>58.18</v>
    <v>2141</v>
    <v>Oil &amp; Gas</v>
    <v>Stock</v>
    <v>44265.038746747654</v>
    <v>2142</v>
    <v>55.81</v>
    <v>37226870000</v>
    <v>MARATHON PETROLEUM CORPORATION</v>
    <v>MARATHON PETROLEUM CORPORATION</v>
    <v>56.69</v>
    <v>0</v>
    <v>57.16</v>
    <v>55.87</v>
    <v>55.81</v>
    <v>651274800</v>
    <v>MPC</v>
    <v>MARATHON PETROLEUM CORPORATION (XNYS:MPC)</v>
    <v>5278466</v>
    <v>6336134</v>
    <v>2009</v>
  </rv>
  <rv s="2">
    <v>2143</v>
  </rv>
  <rv s="0">
    <v>http://en.wikipedia.org/wiki/Mohawk_Industries</v>
    <v>Wikipedia</v>
  </rv>
  <rv s="3">
    <v>6</v>
    <v>2145</v>
  </rv>
  <rv s="4">
    <v>9</v>
    <v>https://www.bing.com/th?id=AMMS_b8fd0cf86a7403883417bdad4f2a2766&amp;qlt=95</v>
    <v>2146</v>
    <v>0</v>
    <v>https://www.bing.com/images/search?form=xlimg&amp;q=mohawk+industries</v>
    <v>Image of MOHAWK INDUSTRIES, INC.</v>
  </rv>
  <rv s="0">
    <v>https://www.bing.com/financeapi/forcetrigger?t=a1xlk2&amp;q=XNYS%3aMHK&amp;form=skydnc</v>
    <v>Learn more on Bing</v>
  </rv>
  <rv s="7">
    <v>en-US</v>
    <v>a1xlk2</v>
    <v>268435456</v>
    <v>1</v>
    <v>Powered by Refinitiv</v>
    <v>10</v>
    <v>MOHAWK INDUSTRIES, INC. (XNYS:MHK)</v>
    <v>7</v>
    <v>11</v>
    <v>Finance</v>
    <v>4</v>
    <v>192.57</v>
    <v>56.62</v>
    <v>1.5526</v>
    <v>-3.63</v>
    <v>0</v>
    <v>-1.9383999999999998E-2</v>
    <v>0</v>
    <v>USD</v>
    <v>Mohawk Industries, Inc. is a flooring manufacturer that creates products for residential and commercial spaces around the world. The Company' segments include Global Ceramic, Flooring North America (Flooring NA) and Flooring Rest of the World (Flooring ROW). Its manufacturing and distribution processes provide carpet, rugs, ceramic tile, laminate, wood, stone, luxury vinyl tile and vinyl flooring. The Global Ceramic segment designs, manufactures, sources, distributes and markets a line of ceramic tile, porcelain tile and natural stone products used in the residential and commercial markets for both remodeling and new construction. The Flooring NA segment designs, manufactures, sources, distributes and markets carpet, laminate, carpet pad, rugs, hardwood and vinyl. The Flooring ROW segment designs, manufactures, sources, distributes and markets laminate, hardwood flooring, roofing elements, insulation boards, medium-density fiberboard (MDF), chipboards, and vinyl flooring products.</v>
    <v>42000</v>
    <v>New York Stock Exchange</v>
    <v>XNYS</v>
    <v>XNYS</v>
    <v>160 S INDUSTRIAL BLVD, PO BOX 12069, CALHOUN, GA, 30701-3030 US</v>
    <v>189.13</v>
    <v>2147</v>
    <v>Household Goods</v>
    <v>Stock</v>
    <v>44265.000000034372</v>
    <v>2148</v>
    <v>180.78</v>
    <v>13151290000</v>
    <v>MOHAWK INDUSTRIES, INC.</v>
    <v>MOHAWK INDUSTRIES, INC.</v>
    <v>186.59</v>
    <v>25.987300000000001</v>
    <v>187.27</v>
    <v>183.64</v>
    <v>183.64</v>
    <v>70226350</v>
    <v>MHK</v>
    <v>MOHAWK INDUSTRIES, INC. (XNYS:MHK)</v>
    <v>493415</v>
    <v>593204</v>
    <v>1988</v>
  </rv>
  <rv s="2">
    <v>2149</v>
  </rv>
  <rv s="0">
    <v>http://es.wikipedia.org/wiki/Dollar_Tree</v>
    <v>Wikipedia</v>
  </rv>
  <rv s="3">
    <v>6</v>
    <v>2151</v>
  </rv>
  <rv s="4">
    <v>9</v>
    <v>https://www.bing.com/th?id=AMMS_eb776f353dc51a5bd62881f67ca91705&amp;qlt=95</v>
    <v>2152</v>
    <v>0</v>
    <v>https://www.bing.com/images/search?form=xlimg&amp;q=dollar+tree</v>
    <v>Image of DOLLAR TREE, INC.</v>
  </rv>
  <rv s="0">
    <v>https://www.bing.com/financeapi/forcetrigger?t=a1r63m&amp;q=XNAS%3aDLTR&amp;form=skydnc</v>
    <v>Learn more on Bing</v>
  </rv>
  <rv s="7">
    <v>en-US</v>
    <v>a1r63m</v>
    <v>268435456</v>
    <v>1</v>
    <v>Powered by Refinitiv</v>
    <v>10</v>
    <v>DOLLAR TREE, INC. (XNAS:DLTR)</v>
    <v>7</v>
    <v>11</v>
    <v>Finance</v>
    <v>4</v>
    <v>115.45</v>
    <v>60.2</v>
    <v>0.83260000000000001</v>
    <v>-0.48</v>
    <v>0</v>
    <v>-4.4419999999999998E-3</v>
    <v>0</v>
    <v>USD</v>
    <v>Dollar Tree, Inc. is an operator of discount variety stores. As of January 28, 2017, the Company operated 14,334 stores in 48 states and the District of Columbia, and five Canadian provinces. Its segments include Dollar Tree and Family Dollar. The Dollar Tree segment is the operator of discount variety stores offering merchandise at a fixed price. The Family Dollar segment operates a chain of general merchandise retail discount stores providing consumers with a selection of merchandise in neighborhood stores. Its stores operate under the names of Dollar Tree, Family Dollar and Dollar Tree Canada. As of January 28, 2017, the Dollar Tree segment included 6,360 stores operating under the Dollar Tree and Dollar Tree Canada brands, 11 distribution centers in the United States and two in Canada and a Store Support Center in Chesapeake, Virginia, and 11 distribution centers and a Store Support Center in Matthews, North Carolina under the Family Dollar brand.</v>
    <v>56900</v>
    <v>Nasdaq Stock Market</v>
    <v>XNAS</v>
    <v>XNAS</v>
    <v>500 Volvo Pkwy, CHESAPEAKE, VA, 23320-1604 US</v>
    <v>109.87</v>
    <v>2153</v>
    <v>Diversified Retail</v>
    <v>Stock</v>
    <v>44264.998276747654</v>
    <v>2154</v>
    <v>106.45</v>
    <v>25417220000</v>
    <v>DOLLAR TREE, INC.</v>
    <v>DOLLAR TREE, INC.</v>
    <v>108.63</v>
    <v>19.0943</v>
    <v>108.07</v>
    <v>107.59</v>
    <v>107.59</v>
    <v>235192200</v>
    <v>DLTR</v>
    <v>DOLLAR TREE, INC. (XNAS:DLTR)</v>
    <v>1822691</v>
    <v>2193031</v>
    <v>2008</v>
  </rv>
  <rv s="2">
    <v>2155</v>
  </rv>
  <rv s="0">
    <v>http://pl.wikipedia.org/wiki/Carnival_(przedsiębiorstwo)</v>
    <v>Wikipedia</v>
  </rv>
  <rv s="3">
    <v>149</v>
    <v>2157</v>
  </rv>
  <rv s="4">
    <v>9</v>
    <v>https://www.bing.com/th?id=AMMS_5f475a377b75db6d0e663e4c5e81a369&amp;qlt=95</v>
    <v>2158</v>
    <v>0</v>
    <v>https://www.bing.com/images/search?form=xlimg&amp;q=carnival+corporation+%26+plc</v>
    <v>Image of Carnival Corp</v>
  </rv>
  <rv s="0">
    <v>https://www.bing.com/financeapi/forcetrigger?t=a1pctc&amp;q=XNYS%3aCCL&amp;form=skydnc</v>
    <v>Learn more on Bing</v>
  </rv>
  <rv s="7">
    <v>en-US</v>
    <v>a1pctc</v>
    <v>268435456</v>
    <v>1</v>
    <v>Powered by Refinitiv</v>
    <v>10</v>
    <v>Carnival Corp (XNYS:CCL)</v>
    <v>7</v>
    <v>11</v>
    <v>Finance</v>
    <v>4</v>
    <v>29.59</v>
    <v>7.8</v>
    <v>2.3807</v>
    <v>0.89</v>
    <v>-2.9010000000000004E-3</v>
    <v>3.3346000000000001E-2</v>
    <v>-0.08</v>
    <v>USD</v>
    <v>Carnival Corporation is a leisure travel company. The Company is a cruise company of global cruise guests, and a provider of vacations to all cruise destinations throughout the world. The Company’s segment includes North America and Australia (NAA) and Europe and Asia (EAA). The Company's North America and Australia segment includes Carnival Cruise Line, Princess Cruises, Holland America Line, P&amp;O Cruises (Australia) and Seabourn. The Company's EAA segment includes Costa Cruises (Costa), AIDA Cruises (AIDA), P&amp;O Cruises (United Kingdom) and Cunard. The Company's geographic areas include United States, Canada, Continental Europe, Asia, Australia, New Zealand and United Kingdom. The Company's ships sail to all cruise destinations, including Alaska; Antarctica and Patagonia; Arabia, Africa and India; Asia; Australia and South Pacific; Canada and New England; the Caribbean; the Mediterranean; Northern Europe; Pacific Coastal; Panama Canal and South America.</v>
    <v>69000</v>
    <v>New York Stock Exchange</v>
    <v>XNYS</v>
    <v>XNYS</v>
    <v>3655 NW 87th Ave, Po Box 1347, MIAMI, FL, 33178-2428 US</v>
    <v>27.848299999999998</v>
    <v>2159</v>
    <v>Hotels &amp; Entertainment Services</v>
    <v>Stock</v>
    <v>44265.041589698434</v>
    <v>2160</v>
    <v>25.8</v>
    <v>29524490000</v>
    <v>Carnival Corp</v>
    <v>Carnival Corp</v>
    <v>26.99</v>
    <v>0</v>
    <v>26.69</v>
    <v>27.58</v>
    <v>27.5</v>
    <v>1128520000</v>
    <v>CCL</v>
    <v>Carnival Corp (XNYS:CCL)</v>
    <v>42549099</v>
    <v>51217589</v>
    <v>1974</v>
  </rv>
  <rv s="2">
    <v>2161</v>
  </rv>
  <rv s="0">
    <v>https://www.bing.com/financeapi/forcetrigger?t=a1myk2&amp;q=XNYS%3aAES&amp;form=skydnc</v>
    <v>Learn more on Bing</v>
  </rv>
  <rv s="1">
    <v>en-US</v>
    <v>a1myk2</v>
    <v>268435456</v>
    <v>1</v>
    <v>Powered by Refinitiv</v>
    <v>0</v>
    <v>THE AES CORPORATION (XNYS:AES)</v>
    <v>2</v>
    <v>3</v>
    <v>Finance</v>
    <v>4</v>
    <v>29.07</v>
    <v>8.11</v>
    <v>0.80589999999999995</v>
    <v>1.25</v>
    <v>4.359E-3</v>
    <v>4.7564999999999996E-2</v>
    <v>0.12</v>
    <v>USD</v>
    <v>The AES Corporation is a holding company. The Company, through its subsidiaries, operates a diversified portfolio of electricity generation and distribution businesses. The Company is organized into four market-oriented strategic business units (SBUs): US and Utilities (United States, Puerto Rico and El Salvador); South America (Chile, Colombia, Argentina and Brazil); MCAC (Mexico, Central America and the Caribbean), and Eurasia (Europe and Asia). It has two lines of business: generation and utilities. The generation business owns and/or operates power plants to generate and sell power to customers, such as utilities, industrial users, and other intermediaries. The Company's utilities business owns and/or operates utilities to generate or purchase, distribute, transmit and sell electricity to customers in the residential, commercial, industrial and governmental sectors within a defined service area.</v>
    <v>8200</v>
    <v>New York Stock Exchange</v>
    <v>XNYS</v>
    <v>XNYS</v>
    <v>4300 Wilson Blvd, ARLINGTON, VA, 22203-4167 US</v>
    <v>27.954999999999998</v>
    <v>Electrical Utilities &amp; IPPs</v>
    <v>Stock</v>
    <v>44265.040381145314</v>
    <v>2163</v>
    <v>26.7</v>
    <v>17557980000</v>
    <v>THE AES CORPORATION</v>
    <v>THE AES CORPORATION</v>
    <v>26.87</v>
    <v>475.91449999999998</v>
    <v>26.28</v>
    <v>27.53</v>
    <v>27.65</v>
    <v>668111900</v>
    <v>AES</v>
    <v>THE AES CORPORATION (XNYS:AES)</v>
    <v>6344426</v>
    <v>7650490</v>
    <v>1981</v>
  </rv>
  <rv s="2">
    <v>2164</v>
  </rv>
  <rv s="0">
    <v>http://es.wikipedia.org/wiki/Kellogg's</v>
    <v>Wikipedia</v>
  </rv>
  <rv s="3">
    <v>6</v>
    <v>2166</v>
  </rv>
  <rv s="4">
    <v>9</v>
    <v>https://www.bing.com/th?id=AMMS_35652bdefc15142a2f24ae75370d650c&amp;qlt=95</v>
    <v>2167</v>
    <v>0</v>
    <v>https://www.bing.com/images/search?form=xlimg&amp;q=kellogg%27s</v>
    <v>Image of KELLOGG COMPANY</v>
  </rv>
  <rv s="0">
    <v>https://www.bing.com/financeapi/forcetrigger?t=a1wdp2&amp;q=XNYS%3aK&amp;form=skydnc</v>
    <v>Learn more on Bing</v>
  </rv>
  <rv s="7">
    <v>en-US</v>
    <v>a1wdp2</v>
    <v>268435456</v>
    <v>1</v>
    <v>Powered by Refinitiv</v>
    <v>10</v>
    <v>KELLOGG COMPANY (XNYS:K)</v>
    <v>7</v>
    <v>11</v>
    <v>Finance</v>
    <v>4</v>
    <v>72.88</v>
    <v>52.6616</v>
    <v>0.63570000000000004</v>
    <v>-0.39</v>
    <v>3.39E-4</v>
    <v>-6.5680000000000009E-3</v>
    <v>0.02</v>
    <v>USD</v>
    <v>Kellogg Company is a manufacturer and marketer of ready-to-eat cereal and convenience foods. The Company's principal products are ready-to-eat cereals and convenience foods, such as cookies, crackers, savory snacks, toaster pastries, cereal bars, fruit-flavored snacks, frozen waffles and veggie foods. Its segments include U.S. Morning Foods, which includes cereal, toaster pastries, health and wellness bars, and beverages; U.S. Snacks, which includes cookies, crackers, cereal bars, savory snacks and fruit-flavored snacks; U.S. Specialty, which represents food away from home channels, including food service, convenience, vending, Girl Scouts and food manufacturing; North America Other, which includes the U.S. Frozen, Kashi and Canada operating segments; Europe, which consists of European countries; Latin America, which consists of Central and South America and includes Mexico, and Asia Pacific, which consists of Sub-Saharan Africa, Australia and other Asian and Pacific markets.</v>
    <v>31000</v>
    <v>New York Stock Exchange</v>
    <v>XNYS</v>
    <v>XNYS</v>
    <v>PO Box 3599, 1 Kellogg Sq, BATTLE CREEK, MI, 49016-3599 US</v>
    <v>59.85</v>
    <v>2168</v>
    <v>Food &amp; Tobacco</v>
    <v>Stock</v>
    <v>44265.032772765626</v>
    <v>2169</v>
    <v>58.8</v>
    <v>20423770000</v>
    <v>KELLOGG COMPANY</v>
    <v>KELLOGG COMPANY</v>
    <v>59.25</v>
    <v>15.9673</v>
    <v>59.38</v>
    <v>58.99</v>
    <v>59.01</v>
    <v>343950300</v>
    <v>K</v>
    <v>KELLOGG COMPANY (XNYS:K)</v>
    <v>3127461</v>
    <v>3772453</v>
    <v>1922</v>
  </rv>
  <rv s="2">
    <v>2170</v>
  </rv>
  <rv s="0">
    <v>https://www.bing.com/financeapi/forcetrigger?t=a1xg3m&amp;q=XNYS%3aMDT&amp;form=skydnc</v>
    <v>Learn more on Bing</v>
  </rv>
  <rv s="1">
    <v>en-US</v>
    <v>a1xg3m</v>
    <v>268435456</v>
    <v>1</v>
    <v>Powered by Refinitiv</v>
    <v>0</v>
    <v>MEDTRONIC PUBLIC LIMITED COMPANY (XNYS:MDT)</v>
    <v>2</v>
    <v>3</v>
    <v>Finance</v>
    <v>4</v>
    <v>120.52500000000001</v>
    <v>72.13</v>
    <v>0.77780000000000005</v>
    <v>0.38</v>
    <v>-4.2720000000000003E-4</v>
    <v>3.2569999999999999E-3</v>
    <v>-0.05</v>
    <v>USD</v>
    <v>Medtronic Public Limited Company (Medtronic) is a medical technology and services company. The Company develops, manufactures and markets its medical devices and technologies to hospitals, physicians, clinicians and patients in approximately 160 countries. The Company operates in four segments: Cardiac and Vascular Group, Minimally Invasive Technologies Group, Restorative Therapies Group and Diabetes Group. The Cardiac and Vascular Group segment includes Cardiac Rhythm &amp; Heart Failure, Coronary &amp; Structural Heart and Aortic &amp; Peripheral Vascula. Its Minimally Invasive Technologies Group segment includes Surgical Solutions and Patient Monitoring and Recovery. Its Restorative Therapies Group segment includes Spine, Neuromodulation, Surgical Technologies and Neurovascular. Its Diabetes Group segment includes Intensive Insulin Management, Non-Intensive Diabetes Therapies and Diabetes Services &amp; Solutions. The Company's subsidiaries include Medtronic, Inc. and HeartWare International, Inc.</v>
    <v>90000</v>
    <v>New York Stock Exchange</v>
    <v>XNYS</v>
    <v>XNYS</v>
    <v>20 On Hatch, Hatch Street Lower, DUBLIN, DUBLIN IE</v>
    <v>119.14</v>
    <v>Healthcare Equipment &amp; Supplies</v>
    <v>Stock</v>
    <v>44265.002241330469</v>
    <v>2172</v>
    <v>116.91</v>
    <v>157279700000</v>
    <v>MEDTRONIC PUBLIC LIMITED COMPANY</v>
    <v>MEDTRONIC PUBLIC LIMITED COMPANY</v>
    <v>117.59</v>
    <v>55.2104</v>
    <v>116.67</v>
    <v>117.05</v>
    <v>117</v>
    <v>1348073000</v>
    <v>MDT</v>
    <v>MEDTRONIC PUBLIC LIMITED COMPANY (XNYS:MDT)</v>
    <v>4025416</v>
    <v>4893581</v>
    <v>2014</v>
  </rv>
  <rv s="2">
    <v>2173</v>
  </rv>
  <rv s="0">
    <v>http://creativecommons.org/licenses/by/2.0</v>
    <v>CC BY 2.0</v>
  </rv>
  <rv s="0">
    <v>http://zh.wikipedia.org/wiki/惠好</v>
    <v>Wikipedia</v>
  </rv>
  <rv s="3">
    <v>2175</v>
    <v>2176</v>
  </rv>
  <rv s="4">
    <v>9</v>
    <v>https://www.bing.com/th?id=AMMS_2bce669b1099ac70dc065104598c1172&amp;qlt=95</v>
    <v>2177</v>
    <v>0</v>
    <v>https://www.bing.com/images/search?form=xlimg&amp;q=weyerhaeuser</v>
    <v>Image of WEYERHAEUSER COMPANY</v>
  </rv>
  <rv s="0">
    <v>https://www.bing.com/financeapi/forcetrigger?t=a264qh&amp;q=XNYS%3aWY&amp;form=skydnc</v>
    <v>Learn more on Bing</v>
  </rv>
  <rv s="7">
    <v>en-US</v>
    <v>a264qh</v>
    <v>268435456</v>
    <v>1</v>
    <v>Powered by Refinitiv</v>
    <v>10</v>
    <v>WEYERHAEUSER COMPANY (XNYS:WY)</v>
    <v>7</v>
    <v>11</v>
    <v>Finance</v>
    <v>4</v>
    <v>36.215000000000003</v>
    <v>13.1</v>
    <v>1.8745000000000001</v>
    <v>0.35</v>
    <v>0</v>
    <v>1.0281999999999999E-2</v>
    <v>0</v>
    <v>USD</v>
    <v>Weyerhaeuser Company is a timber, land and forest products company. The Company owns or controlled 12.2 million acres of timberlands, primarily in the United States, and manages additional timberlands under long-term licenses in Canada. The Company's segments include Timberlands; Real Estate, Energy and Natural Resources (Real Estate &amp; ENR), and Wood Products. The Timberlands segment's offerings include logs, timber and recreational access via leases. The Real Estate &amp; ENR segment includes sales of timberlands; rights to explore for and extract hard minerals, oil and gas production, and coal, and equity interests in its Real Estate Development Ventures. The Wood Products segment includes the manufacturing and distribution of wood products. The Wood Products segment is engaged in softwood lumber, engineered wood products, structural panels, medium density fiberboard and building materials distribution.</v>
    <v>9372</v>
    <v>New York Stock Exchange</v>
    <v>XNYS</v>
    <v>XNYS</v>
    <v>220 Occidental Ave S, SEATTLE, WA, 98104-3120 US</v>
    <v>34.765000000000001</v>
    <v>2178</v>
    <v>Residential &amp; Commercial REIT</v>
    <v>Stock</v>
    <v>44265.000000034372</v>
    <v>2179</v>
    <v>34.31</v>
    <v>25454020000</v>
    <v>WEYERHAEUSER COMPANY</v>
    <v>WEYERHAEUSER COMPANY</v>
    <v>34.369999999999997</v>
    <v>31.942900000000002</v>
    <v>34.04</v>
    <v>34.39</v>
    <v>34.39</v>
    <v>747768000</v>
    <v>WY</v>
    <v>WEYERHAEUSER COMPANY (XNYS:WY)</v>
    <v>4032166</v>
    <v>4912491</v>
    <v>1900</v>
  </rv>
  <rv s="2">
    <v>2180</v>
  </rv>
  <rv s="0">
    <v>http://de.wikipedia.org/wiki/Cognizant_Technology_Solutions</v>
    <v>Wikipedia</v>
  </rv>
  <rv s="3">
    <v>262</v>
    <v>2182</v>
  </rv>
  <rv s="4">
    <v>9</v>
    <v>https://www.bing.com/th?id=AMMS_0a9eb1e9e470ed950973b5819c13e39a&amp;qlt=95</v>
    <v>2183</v>
    <v>0</v>
    <v>https://www.bing.com/images/search?form=xlimg&amp;q=cognizant</v>
    <v>Image of COGNIZANT TECHNOLOGY SOLUTIONS CORPORATION</v>
  </rv>
  <rv s="0">
    <v>https://www.bing.com/financeapi/forcetrigger?t=a1qhz2&amp;q=XNAS%3aCTSH&amp;form=skydnc</v>
    <v>Learn more on Bing</v>
  </rv>
  <rv s="7">
    <v>en-US</v>
    <v>a1qhz2</v>
    <v>268435456</v>
    <v>1</v>
    <v>Powered by Refinitiv</v>
    <v>10</v>
    <v>COGNIZANT TECHNOLOGY SOLUTIONS CORPORATION (XNAS:CTSH)</v>
    <v>7</v>
    <v>11</v>
    <v>Finance</v>
    <v>4</v>
    <v>82.73</v>
    <v>40.01</v>
    <v>1.1561999999999999</v>
    <v>1.7</v>
    <v>0</v>
    <v>2.3386999999999998E-2</v>
    <v>0</v>
    <v>USD</v>
    <v>Cognizant Technology Solutions Corporation is a professional services company. The Company operates through four segments: Financial Services, Healthcare, Manufacturing/Retail/Logistics, and Other. The Financial Services segment includes customers providing banking/transaction processing, capital markets and insurance services. The Healthcare segment includes healthcare providers and payers, as well as life sciences customers, including pharmaceutical, biotech and medical device companies. The Manufacturing/Retail/Logistics segment includes manufacturers, retailers, travel and other hospitality customers, as well as customers providing logistics services. The Other segment includes its information, media and entertainment services, communications and high technology operating segments. Its services include consulting and technology services and outsourcing services. Its outsourcing services include application maintenance, IT infrastructure services and business process services.</v>
    <v>289500</v>
    <v>Nasdaq Stock Market</v>
    <v>XNAS</v>
    <v>XNAS</v>
    <v>300 FRANK W. BURR BLVD., STE. 36, 6 FL., TEANECK, NJ, 07666 US</v>
    <v>75.22</v>
    <v>2184</v>
    <v>Software &amp; IT Services</v>
    <v>Stock</v>
    <v>44264.98402466406</v>
    <v>2185</v>
    <v>73.510000000000005</v>
    <v>38570350000</v>
    <v>COGNIZANT TECHNOLOGY SOLUTIONS CORPORATION</v>
    <v>COGNIZANT TECHNOLOGY SOLUTIONS CORPORATION</v>
    <v>73.69</v>
    <v>28.273399999999999</v>
    <v>72.69</v>
    <v>74.39</v>
    <v>74.39</v>
    <v>530614300</v>
    <v>CTSH</v>
    <v>COGNIZANT TECHNOLOGY SOLUTIONS CORPORATION (XNAS:CTSH)</v>
    <v>2767635</v>
    <v>3384709</v>
    <v>1988</v>
  </rv>
  <rv s="2">
    <v>2186</v>
  </rv>
  <rv s="0">
    <v>https://www.bing.com/financeapi/forcetrigger?t=a1mzjc&amp;q=XNYS%3aAFL&amp;form=skydnc</v>
    <v>Learn more on Bing</v>
  </rv>
  <rv s="1">
    <v>en-US</v>
    <v>a1mzjc</v>
    <v>268435456</v>
    <v>1</v>
    <v>Powered by Refinitiv</v>
    <v>0</v>
    <v>AFLAC INCORPORATED (XNYS:AFL)</v>
    <v>2</v>
    <v>3</v>
    <v>Finance</v>
    <v>4</v>
    <v>51.82</v>
    <v>23.07</v>
    <v>0.97670000000000001</v>
    <v>-0.57999999999999996</v>
    <v>5.9760000000000004E-3</v>
    <v>-1.1422000000000002E-2</v>
    <v>0.3</v>
    <v>USD</v>
    <v>Aflac Incorporated is a business holding company. The Company is involved in supplemental health and life insurance, which is marketed and administered through its subsidiary, American Family Life Assurance Company of Columbus (Aflac). The Company's insurance business consists of two segments: Aflac Japan and Aflac U.S. The Company designs the United States insurance products to provide supplemental coverage for people having medical or primary insurance coverage. Aflac U.S. offers accident coverage on both an individual and group basis. The Company offers cancer plans, critical illness plans, and critical care and recovery plans. The Company designs the United States insurance products to provide supplemental coverage for people having medical or primary insurance coverage. Aflac U.S. offers accident coverage on both an individual and group basis. The Company offers cancer plans, critical illness plans, and critical care and recovery plans.</v>
    <v>12003</v>
    <v>New York Stock Exchange</v>
    <v>XNYS</v>
    <v>XNYS</v>
    <v>1932 WYNNTON RD, COLUMBUS, GA, 31999-0001 US</v>
    <v>51.19</v>
    <v>Insurance</v>
    <v>Stock</v>
    <v>44265.035604571094</v>
    <v>2188</v>
    <v>49.842199999999998</v>
    <v>34966450000</v>
    <v>AFLAC INCORPORATED</v>
    <v>AFLAC INCORPORATED</v>
    <v>50.42</v>
    <v>7.5904999999999996</v>
    <v>50.78</v>
    <v>50.2</v>
    <v>50.5</v>
    <v>688587100</v>
    <v>AFL</v>
    <v>AFLAC INCORPORATED (XNYS:AFL)</v>
    <v>3333678</v>
    <v>4077866</v>
    <v>1973</v>
  </rv>
  <rv s="2">
    <v>2189</v>
  </rv>
  <rv s="0">
    <v>http://en.wikipedia.org/wiki/Xerox</v>
    <v>Wikipedia</v>
  </rv>
  <rv s="3">
    <v>6</v>
    <v>2191</v>
  </rv>
  <rv s="4">
    <v>9</v>
    <v>https://www.bing.com/th?id=AMMS_4999f55a840e866c22c2772f5ae65df0&amp;qlt=95</v>
    <v>2192</v>
    <v>0</v>
    <v>https://www.bing.com/images/search?form=xlimg&amp;q=xerox</v>
    <v>Image of XEROX HOLDINGS CORPORATION</v>
  </rv>
  <rv s="0">
    <v>https://www.bing.com/financeapi/forcetrigger?t=a26arw&amp;q=XNYS%3aXRX&amp;form=skydnc</v>
    <v>Learn more on Bing</v>
  </rv>
  <rv s="7">
    <v>en-US</v>
    <v>a26arw</v>
    <v>268435456</v>
    <v>1</v>
    <v>Powered by Refinitiv</v>
    <v>10</v>
    <v>XEROX HOLDINGS CORPORATION (XNYS:XRX)</v>
    <v>7</v>
    <v>11</v>
    <v>Finance</v>
    <v>4</v>
    <v>29.74</v>
    <v>14.22</v>
    <v>1.8992</v>
    <v>-0.19</v>
    <v>3.3950000000000004E-3</v>
    <v>-7.1159999999999999E-3</v>
    <v>0.09</v>
    <v>USD</v>
    <v>Xerox Holdings Corporation is a workplace technology company, building and integrating software and hardware for enterprises. The Company has capabilities in artificial intelligence (AI), sensors and services for Internet of Things (IoT), digital packaging, three-dimensional printing and Clean Technologies (cleantech). Its segments are Xerox Services, Workplace Solutions and Graphic Communications and Production Solutions. Its Xerox Services includes a continuum of solutions and services that helps its customers optimize their print and communications infrastructure, apply automation and simplification to maximize productivity, and ensure security. Its Workplace Solutions segment is made up of two strategic product groups, Entry and Mid-Range, which share common technology, manufacturing and product platforms. Its Graphic Communications and Production Solutions (High-End) segment is designed for customers in the graphic communications, in-plant with high-volume printing requirements.</v>
    <v>24700</v>
    <v>New York Stock Exchange</v>
    <v>XNYS</v>
    <v>XNYS</v>
    <v>201 Merritt 7, NORWALK, CT, 06851-1056 US</v>
    <v>26.94</v>
    <v>2193</v>
    <v>Office Equipment</v>
    <v>Stock</v>
    <v>44265.009956770315</v>
    <v>2194</v>
    <v>26.32</v>
    <v>5304024000</v>
    <v>XEROX HOLDINGS CORPORATION</v>
    <v>XEROX HOLDINGS CORPORATION</v>
    <v>26.68</v>
    <v>31.2987</v>
    <v>26.7</v>
    <v>26.51</v>
    <v>26.6</v>
    <v>198652600</v>
    <v>XRX</v>
    <v>XEROX HOLDINGS CORPORATION (XNYS:XRX)</v>
    <v>2113581</v>
    <v>2585983</v>
    <v>2019</v>
  </rv>
  <rv s="2">
    <v>2195</v>
  </rv>
  <rv s="0">
    <v>http://en.wikipedia.org/wiki/Fleetcor</v>
    <v>Wikipedia</v>
  </rv>
  <rv s="3">
    <v>262</v>
    <v>2197</v>
  </rv>
  <rv s="4">
    <v>9</v>
    <v>https://www.bing.com/th?id=AMMS_10f3aca41262dec4fa8e7ae778ea9a00&amp;qlt=95</v>
    <v>2198</v>
    <v>0</v>
    <v>https://www.bing.com/images/search?form=xlimg&amp;q=fleetcor</v>
    <v>Image of FLEETCOR TECHNOLOGIES, INC.</v>
  </rv>
  <rv s="0">
    <v>https://www.bing.com/financeapi/forcetrigger?t=a1t377&amp;q=XNYS%3aFLT&amp;form=skydnc</v>
    <v>Learn more on Bing</v>
  </rv>
  <rv s="7">
    <v>en-US</v>
    <v>a1t377</v>
    <v>268435456</v>
    <v>1</v>
    <v>Powered by Refinitiv</v>
    <v>10</v>
    <v>FLEETCOR TECHNOLOGIES, INC. (XNYS:FLT)</v>
    <v>7</v>
    <v>11</v>
    <v>Finance</v>
    <v>4</v>
    <v>292.7</v>
    <v>168.51</v>
    <v>1.4692000000000001</v>
    <v>-1.77</v>
    <v>0</v>
    <v>-6.2399999999999999E-3</v>
    <v>0</v>
    <v>USD</v>
    <v>FLEETCOR Technologies, Inc. is a global business payments company. The Company’s portfolio of brands help companies to automate, secure, digitize and control payments. It offers business-to-business payments solutions, and is engaged in assisting businesses to secure payment of various domestic and cross-border payables using payment products. It serves businesses, merchants and consumers, and payment networks in North America, Latin America, Europe, and Asia Pacific. It has two reportable segments: North America and International. Its solutions are comprised of payment products, networks and associated services, and operates in five categories: Fuel, Lodging, Tolls, Corporate Payments and Gift. It provides other payment products, including fleet maintenance, employee benefits and long haul transportation-related services. It owns and operates closed-loop networks, through which it electronically connects to its merchants and captures, analyzes and reports customized information.</v>
    <v>8400</v>
    <v>New York Stock Exchange</v>
    <v>XNYS</v>
    <v>XNYS</v>
    <v>3280 PEACHTREE ROAD, SUITE 2400, ATLANTA, GA, 30305 US</v>
    <v>288.8</v>
    <v>2199</v>
    <v>Professional &amp; Commercial Services</v>
    <v>Stock</v>
    <v>44265.000000046093</v>
    <v>2200</v>
    <v>281.76</v>
    <v>23662710000</v>
    <v>FLEETCOR TECHNOLOGIES, INC.</v>
    <v>FLEETCOR TECHNOLOGIES, INC.</v>
    <v>284.04000000000002</v>
    <v>34.888500000000001</v>
    <v>283.67</v>
    <v>281.89999999999998</v>
    <v>281.89999999999998</v>
    <v>83416310</v>
    <v>FLT</v>
    <v>FLEETCOR TECHNOLOGIES, INC. (XNYS:FLT)</v>
    <v>554092</v>
    <v>682833</v>
    <v>1998</v>
  </rv>
  <rv s="2">
    <v>2201</v>
  </rv>
  <rv s="0">
    <v>http://es.wikipedia.org/wiki/Johnson_Controls</v>
    <v>Wikipedia</v>
  </rv>
  <rv s="3">
    <v>659</v>
    <v>2203</v>
  </rv>
  <rv s="4">
    <v>9</v>
    <v>https://www.bing.com/th?id=AMMS_48497e95a94cfd96a06e6392e116df1e&amp;qlt=95</v>
    <v>2204</v>
    <v>0</v>
    <v>https://www.bing.com/images/search?form=xlimg&amp;q=johnson+controls</v>
    <v>Image of JOHNSON CONTROLS INTERNATIONAL PLC</v>
  </rv>
  <rv s="0">
    <v>https://www.bing.com/financeapi/forcetrigger?t=a1w2cw&amp;q=XNYS%3aJCI&amp;form=skydnc</v>
    <v>Learn more on Bing</v>
  </rv>
  <rv s="7">
    <v>en-US</v>
    <v>a1w2cw</v>
    <v>268435456</v>
    <v>1</v>
    <v>Powered by Refinitiv</v>
    <v>10</v>
    <v>JOHNSON CONTROLS INTERNATIONAL PLC (XNYS:JCI)</v>
    <v>7</v>
    <v>11</v>
    <v>Finance</v>
    <v>4</v>
    <v>60.94</v>
    <v>22.774999999999999</v>
    <v>1.0931999999999999</v>
    <v>-1</v>
    <v>-2.702E-3</v>
    <v>-1.6605999999999999E-2</v>
    <v>-0.16</v>
    <v>USD</v>
    <v>Johnson Controls International PLC is a global diversified technology and multi industrial company. The Company is focused on developing energy solutions, integrated infrastructure and transportation systems. Its segments include Building Solutions North America, Building Solutions EMEA/LA, Building Solutions Asia Pacific and Global Products. It designs, manufactures and installs building products and systems around the world, including heating, ventilation and air conditioning (HVAC) equipment, HVAC controls, energy-management systems, security systems, fire detection systems and fire suppression solutions. The Company also provides energy efficiency solutions and technical services, including inspection, scheduled maintenance and replacement of mechanical and control systems. It also provides security solutions with Qolsys, DSC, Bentel, Visonic, PowerG and Tyco products.</v>
    <v>97000</v>
    <v>New York Stock Exchange</v>
    <v>XNYS</v>
    <v>XNYS</v>
    <v>One Albert Quay, Albert Quay, CORK, CORK, T12 X8N6 IE</v>
    <v>60.3</v>
    <v>2205</v>
    <v>Machinery, Equipment &amp; Components</v>
    <v>Stock</v>
    <v>44265.000000010936</v>
    <v>2206</v>
    <v>59.21</v>
    <v>43374780000</v>
    <v>JOHNSON CONTROLS INTERNATIONAL PLC</v>
    <v>JOHNSON CONTROLS INTERNATIONAL PLC</v>
    <v>60.08</v>
    <v>55.521700000000003</v>
    <v>60.22</v>
    <v>59.22</v>
    <v>59.06</v>
    <v>720272000</v>
    <v>JCI</v>
    <v>JOHNSON CONTROLS INTERNATIONAL PLC (XNYS:JCI)</v>
    <v>3698117</v>
    <v>4559887</v>
    <v>2014</v>
  </rv>
  <rv s="2">
    <v>2207</v>
  </rv>
  <rv s="0">
    <v>http://zh.wikipedia.org/wiki/康明斯</v>
    <v>Wikipedia</v>
  </rv>
  <rv s="3">
    <v>6</v>
    <v>2209</v>
  </rv>
  <rv s="4">
    <v>9</v>
    <v>https://www.bing.com/th?id=AMMS_ad0e90ef301b80f9de5b17f638db1961&amp;qlt=95</v>
    <v>2210</v>
    <v>0</v>
    <v>https://www.bing.com/images/search?form=xlimg&amp;q=cummins</v>
    <v>Image of CUMMINS INC.</v>
  </rv>
  <rv s="0">
    <v>https://www.bing.com/financeapi/forcetrigger?t=a1pxec&amp;q=XNYS%3aCMI&amp;form=skydnc</v>
    <v>Learn more on Bing</v>
  </rv>
  <rv s="7">
    <v>en-US</v>
    <v>a1pxec</v>
    <v>268435456</v>
    <v>1</v>
    <v>Powered by Refinitiv</v>
    <v>10</v>
    <v>CUMMINS INC. (XNYS:CMI)</v>
    <v>7</v>
    <v>11</v>
    <v>Finance</v>
    <v>4</v>
    <v>273.3</v>
    <v>101.02500000000001</v>
    <v>1.1085</v>
    <v>-2.14</v>
    <v>4.5000000000000005E-3</v>
    <v>-7.9610000000000011E-3</v>
    <v>1.2</v>
    <v>USD</v>
    <v>Cummins Inc. designs, manufactures, distributes and services diesel and natural gas engines and engine-related component products. The Company's segments include Engine, Distribution, Components and Power Systems. The Engine segment manufactures and markets a range of diesel and natural gas powered engines under the Cummins brand name, as well as certain customer brand names, for the heavy and medium-duty truck, bus, recreational vehicle (RV), light-duty automotive and agricultural markets. The Distribution segment consists of the product lines, which service and/or distribute a range of products and services, including parts, engines, power generation and service. The Components segment supplies products, including aftertreatment systems, turbochargers, filtration products and fuel systems for commercial diesel applications. The Power Systems segment consists of businesses, including Power generation, Industrial and Generator technologies.</v>
    <v>57825</v>
    <v>New York Stock Exchange</v>
    <v>XNYS</v>
    <v>XNYS</v>
    <v>PO Box 3005, 500 Jackson St, COLUMBUS, IN, 47202-3005 US</v>
    <v>273.08800000000002</v>
    <v>2211</v>
    <v>Automobiles &amp; Auto Parts</v>
    <v>Stock</v>
    <v>44265.000000010936</v>
    <v>2212</v>
    <v>266.51</v>
    <v>39691840000</v>
    <v>CUMMINS INC.</v>
    <v>CUMMINS INC.</v>
    <v>269.87</v>
    <v>22.403300000000002</v>
    <v>268.81</v>
    <v>266.67</v>
    <v>267.87</v>
    <v>147657600</v>
    <v>CMI</v>
    <v>CUMMINS INC. (XNYS:CMI)</v>
    <v>875072</v>
    <v>1080499</v>
    <v>1919</v>
  </rv>
  <rv s="2">
    <v>2213</v>
  </rv>
  <rv s="0">
    <v>http://en.wikipedia.org/wiki/Amphenol</v>
    <v>Wikipedia</v>
  </rv>
  <rv s="3">
    <v>6</v>
    <v>2215</v>
  </rv>
  <rv s="4">
    <v>9</v>
    <v>https://www.bing.com/th?id=AMMS_da0ce77d2574ac7067592f41408f3caa&amp;qlt=95</v>
    <v>2216</v>
    <v>0</v>
    <v>https://www.bing.com/images/search?form=xlimg&amp;q=amphenol</v>
    <v>Image of AMPHENOL CORPORATION</v>
  </rv>
  <rv s="0">
    <v>https://www.bing.com/financeapi/forcetrigger?t=a1nllh&amp;q=XNYS%3aAPH&amp;form=skydnc</v>
    <v>Learn more on Bing</v>
  </rv>
  <rv s="7">
    <v>en-US</v>
    <v>a1nllh</v>
    <v>268435456</v>
    <v>1</v>
    <v>Powered by Refinitiv</v>
    <v>10</v>
    <v>AMPHENOL CORPORATION (XNYS:APH)</v>
    <v>7</v>
    <v>11</v>
    <v>Finance</v>
    <v>4</v>
    <v>69.099999999999994</v>
    <v>31.524999999999999</v>
    <v>1.2722</v>
    <v>0.86</v>
    <v>-1.9289999999999999E-3</v>
    <v>1.4019999999999999E-2</v>
    <v>-0.12</v>
    <v>USD</v>
    <v>Amphenol Corporation (Amphenol) is a designer, manufacturer and marketer of electrical, electronic and fiber optic connectors, interconnect systems, antennas, sensors and sensor- based products, and coaxial and specialty cable. The Company operates through two segments, which include Interconnect Products and Assemblies, and Cable Products and Solutions. Its Interconnect Product and Assemblies segment primarily is engaged in designing, manufacturing and marketing a range of connector and connector systems, value-add products, and other products, including antennas and sensors, used in a range of applications in various set of end markets. Its Cable Products and Solutions segment primarily engages in designing, manufacturing and marketing cables, value-added products and components for use primarily in the broadband communications and information technology markets. It designs, manufactures and assembles its products at facilities in the Americas, Europe, Asia, Australia and Africa.</v>
    <v>80000</v>
    <v>New York Stock Exchange</v>
    <v>XNYS</v>
    <v>XNYS</v>
    <v>358 HALL AVE, WALLINGFORD, CT, 06492-3574 US</v>
    <v>62.93</v>
    <v>2217</v>
    <v>Electronic Equipment &amp; Parts</v>
    <v>Stock</v>
    <v>44265.000000057815</v>
    <v>2218</v>
    <v>62.06</v>
    <v>36752070000</v>
    <v>AMPHENOL CORPORATION</v>
    <v>AMPHENOL CORPORATION</v>
    <v>62.23</v>
    <v>31.387</v>
    <v>61.34</v>
    <v>62.2</v>
    <v>62.08</v>
    <v>599153400</v>
    <v>APH</v>
    <v>AMPHENOL CORPORATION (XNYS:APH)</v>
    <v>2440077</v>
    <v>3017345</v>
    <v>1986</v>
  </rv>
  <rv s="2">
    <v>2219</v>
  </rv>
  <rv s="0">
    <v>https://www.bing.com/financeapi/forcetrigger?t=a24tfr&amp;q=XNYS%3aUDR&amp;form=skydnc</v>
    <v>Learn more on Bing</v>
  </rv>
  <rv s="1">
    <v>en-US</v>
    <v>a24tfr</v>
    <v>268435456</v>
    <v>1</v>
    <v>Powered by Refinitiv</v>
    <v>0</v>
    <v>UDR, INC. (XNYS:UDR)</v>
    <v>2</v>
    <v>3</v>
    <v>Finance</v>
    <v>4</v>
    <v>47.05</v>
    <v>29.2</v>
    <v>0.71240000000000003</v>
    <v>-0.53</v>
    <v>0</v>
    <v>-1.2198000000000001E-2</v>
    <v>0</v>
    <v>USD</v>
    <v>UDR, Inc. is a self-administered real estate investment trust. The Company owns, operates, acquires, renovates, develops, redevelops, disposes of and manages multifamily apartment communities generally located in various markets across the United States. The Company's segments are Same-Store Communities and Non-Mature Communities/Other. As of December 31, 2016, the Company's consolidated real estate portfolio included 127 communities located in 18 markets, with a total of 39,454 completed apartment homes. As of December 31, 2016, the Company also had an ownership interest in 27 communities containing 6,849 apartment homes through unconsolidated joint ventures or partnerships. As of December 31, 2016, the Company's properties were in various locations, such as Orange County, San Francisco and Los Angeles in California; Seattle, Washington; Richmond, Virginia; Baltimore, Maryland; Orlando and Tampa in Florida; Nashville, Tennessee, and Dallas and Austin in Texas.</v>
    <v>1263</v>
    <v>New York Stock Exchange</v>
    <v>XNYS</v>
    <v>XNYS</v>
    <v>1745 Shea Center Dr Ste 200, HIGHLANDS RANCH, CO, 80129-1540 US</v>
    <v>43.88</v>
    <v>Residential &amp; Commercial REIT</v>
    <v>Stock</v>
    <v>44265.000000010936</v>
    <v>2221</v>
    <v>42.88</v>
    <v>12896870000</v>
    <v>UDR, INC.</v>
    <v>UDR, INC.</v>
    <v>43.21</v>
    <v>217.99119999999999</v>
    <v>43.45</v>
    <v>42.92</v>
    <v>42.92</v>
    <v>296821000</v>
    <v>UDR</v>
    <v>UDR, INC. (XNYS:UDR)</v>
    <v>1458520</v>
    <v>1804991</v>
    <v>2003</v>
  </rv>
  <rv s="2">
    <v>2222</v>
  </rv>
  <rv s="0">
    <v>https://www.bing.com/financeapi/forcetrigger?t=a21gh7&amp;q=XNYS%3aPWR&amp;form=skydnc</v>
    <v>Learn more on Bing</v>
  </rv>
  <rv s="1">
    <v>en-US</v>
    <v>a21gh7</v>
    <v>268435456</v>
    <v>1</v>
    <v>Powered by Refinitiv</v>
    <v>0</v>
    <v>QUANTA SERVICES, INC. (XNYS:PWR)</v>
    <v>2</v>
    <v>3</v>
    <v>Finance</v>
    <v>4</v>
    <v>87.67</v>
    <v>23.77</v>
    <v>1.2554000000000001</v>
    <v>-0.11</v>
    <v>0</v>
    <v>-1.32E-3</v>
    <v>0</v>
    <v>USD</v>
    <v>Quanta Services, Inc. is a provider of specialty contracting services, offering infrastructure solutions primarily to the electric power and oil and gas industries in the United States, Canada and Australia and selected other international markets. The Company operates through two segments: Electric Power Infrastructure Services, which provides network solutions to customers in the electric power industry, and Oil and Gas Infrastructure Services, which provides network solutions to customers involved in the development and transportation of natural gas, oil and other pipeline products. The services it provides include the design, installation, upgrade, repair and maintenance of infrastructure within each of the industries it serves, such as electric power transmission and distribution networks, substation facilities, renewable energy facilities, pipeline transmission and distribution systems and facilities, and infrastructure services for the offshore and inland water energy markets.</v>
    <v>35800</v>
    <v>New York Stock Exchange</v>
    <v>XNYS</v>
    <v>XNYS</v>
    <v>2800 Post Oak Blvd Ste 2600, HOUSTON, TX, 77056-6175 US</v>
    <v>84.66</v>
    <v>Construction &amp; Engineering</v>
    <v>Stock</v>
    <v>44265.000000010936</v>
    <v>2224</v>
    <v>83.05</v>
    <v>11531340000</v>
    <v>QUANTA SERVICES, INC.</v>
    <v>QUANTA SERVICES, INC.</v>
    <v>84.13</v>
    <v>27.162500000000001</v>
    <v>83.34</v>
    <v>83.23</v>
    <v>83.23</v>
    <v>138365000</v>
    <v>PWR</v>
    <v>QUANTA SERVICES, INC. (XNYS:PWR)</v>
    <v>948647</v>
    <v>1180215</v>
    <v>1997</v>
  </rv>
  <rv s="2">
    <v>2225</v>
  </rv>
  <rv s="0">
    <v>https://www.bing.com/financeapi/forcetrigger?t=a25sk2&amp;q=XNYS%3aWEC&amp;form=skydnc</v>
    <v>Learn more on Bing</v>
  </rv>
  <rv s="1">
    <v>en-US</v>
    <v>a25sk2</v>
    <v>268435456</v>
    <v>1</v>
    <v>Powered by Refinitiv</v>
    <v>0</v>
    <v>WEC ENERGY GROUP, INC. (XNYS:WEC)</v>
    <v>2</v>
    <v>3</v>
    <v>Finance</v>
    <v>4</v>
    <v>109.53</v>
    <v>68.010000000000005</v>
    <v>0.12189999999999999</v>
    <v>0.42</v>
    <v>2.882E-3</v>
    <v>4.8649999999999995E-3</v>
    <v>0.25</v>
    <v>USD</v>
    <v>WEC Energy Group, Inc. was a diversified holding company with natural gas and electric utility operations, an approximately 60% equity ownership interest in American Transmission Company LLC, and non-utility electric operations through its We Power business, as of December 31, 2016. Its segments include Wisconsin; Illinois; Other States; Electric Transmission; We Power, and Corporate and Other. Wisconsin includes the electric and natural gas utility operations of Wisconsin Electric Power Company, Wisconsin Gas LLC, and Wisconsin Public Service Corporation, including WE's and WPS's electric and natural gas operations in the state of Michigan. Illinois includes the natural gas utility and non-utility operations of The Peoples Gas Light and Coke Company and North Shore Gas Company. Other states includes the natural gas utility and non-utility operations of Minnesota Energy Resources Corporation and Michigan Gas Utilities Corporation.</v>
    <v>7273</v>
    <v>New York Stock Exchange</v>
    <v>XNYS</v>
    <v>XNYS</v>
    <v>PO Box 1331, 231 W Michigan St, MILWAUKEE, WI, 53201-1331 US</v>
    <v>87.3</v>
    <v>Electrical Utilities &amp; IPPs</v>
    <v>Stock</v>
    <v>44265.000000010936</v>
    <v>2227</v>
    <v>86.18</v>
    <v>27231460000</v>
    <v>WEC ENERGY GROUP, INC.</v>
    <v>WEC ENERGY GROUP, INC.</v>
    <v>86.22</v>
    <v>22.772500000000001</v>
    <v>86.33</v>
    <v>86.75</v>
    <v>87</v>
    <v>315434500</v>
    <v>WEC</v>
    <v>WEC ENERGY GROUP, INC. (XNYS:WEC)</v>
    <v>1182785</v>
    <v>1485338</v>
    <v>1981</v>
  </rv>
  <rv s="2">
    <v>2228</v>
  </rv>
  <rv s="0">
    <v>https://www.bing.com/financeapi/forcetrigger?t=a22i27&amp;q=XNAS%3aSBAC&amp;form=skydnc</v>
    <v>Learn more on Bing</v>
  </rv>
  <rv s="1">
    <v>en-US</v>
    <v>a22i27</v>
    <v>268435456</v>
    <v>1</v>
    <v>Powered by Refinitiv</v>
    <v>0</v>
    <v>SBA Communications Corporation (XNAS:SBAC)</v>
    <v>2</v>
    <v>3</v>
    <v>Finance</v>
    <v>4</v>
    <v>328.36900000000003</v>
    <v>205.2</v>
    <v>0.16109999999999999</v>
    <v>5.73</v>
    <v>0</v>
    <v>2.3654000000000001E-2</v>
    <v>0</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1483</v>
    <v>Nasdaq Stock Market</v>
    <v>XNAS</v>
    <v>XNAS</v>
    <v>8051 Congress Ave, BOCA RATON, FL, 33487-1310 US</v>
    <v>250.97</v>
    <v>Residential &amp; Commercial REIT</v>
    <v>Stock</v>
    <v>44264.929407314063</v>
    <v>2230</v>
    <v>244.05</v>
    <v>26546150000</v>
    <v>SBA Communications Corporation</v>
    <v>SBA Communications Corporation</v>
    <v>244.05</v>
    <v>1542.5360000000001</v>
    <v>242.24</v>
    <v>247.97</v>
    <v>247.97</v>
    <v>109324400</v>
    <v>SBAC</v>
    <v>SBA Communications Corporation (XNAS:SBAC)</v>
    <v>763622</v>
    <v>960339</v>
    <v>2016</v>
  </rv>
  <rv s="2">
    <v>2231</v>
  </rv>
  <rv s="0">
    <v>http://en.wikipedia.org/wiki/Ford_Motor_Company</v>
    <v>Wikipedia</v>
  </rv>
  <rv s="3">
    <v>6</v>
    <v>2233</v>
  </rv>
  <rv s="4">
    <v>9</v>
    <v>https://www.bing.com/th?id=AMMS_d46d235687ada807252a2f9330eac18b&amp;qlt=95</v>
    <v>2234</v>
    <v>0</v>
    <v>https://www.bing.com/images/search?form=xlimg&amp;q=ford+motor+company</v>
    <v>Image of FORD MOTOR COMPANY</v>
  </rv>
  <rv s="0">
    <v>https://www.bing.com/financeapi/forcetrigger?t=a1sjw7&amp;q=XNYS%3aF&amp;form=skydnc</v>
    <v>Learn more on Bing</v>
  </rv>
  <rv s="7">
    <v>en-US</v>
    <v>a1sjw7</v>
    <v>268435456</v>
    <v>1</v>
    <v>Powered by Refinitiv</v>
    <v>10</v>
    <v>FORD MOTOR COMPANY (XNYS:F)</v>
    <v>7</v>
    <v>11</v>
    <v>Finance</v>
    <v>4</v>
    <v>12.88</v>
    <v>3.96</v>
    <v>1.1991000000000001</v>
    <v>-0.08</v>
    <v>3.1819999999999999E-3</v>
    <v>-6.3239999999999998E-3</v>
    <v>0.04</v>
    <v>USD</v>
    <v>Ford Motor Company is an automobile company that designs, manufactures, markets, and services a full line of Ford trucks, utility vehicles, cars as well as Lincoln luxury vehicles. The Company operates in three segments: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The Company also holds ownership is Argo AI, which is a developer of autonomous driving systems, and Spin, which is a micro-mobility service provider. The Ford Credit segment is comprised of the Ford Credit business on a consolidated basis, which is primarily vehicle-related financing and leasing activities. Ford Credit offers a wide variety of automotive financing products to and through automotive dealers throughout the world.</v>
    <v>186000</v>
    <v>New York Stock Exchange</v>
    <v>XNYS</v>
    <v>XNYS</v>
    <v>1 American Rd, DEARBORN, MI, 48126-2701 US</v>
    <v>12.76</v>
    <v>2235</v>
    <v>Automobiles &amp; Auto Parts</v>
    <v>Stock</v>
    <v>44265.041345219528</v>
    <v>2236</v>
    <v>12.375</v>
    <v>49434210000</v>
    <v>FORD MOTOR COMPANY</v>
    <v>FORD MOTOR COMPANY</v>
    <v>12.76</v>
    <v>0</v>
    <v>12.65</v>
    <v>12.57</v>
    <v>12.61</v>
    <v>3907843000</v>
    <v>F</v>
    <v>FORD MOTOR COMPANY (XNYS:F)</v>
    <v>61568655</v>
    <v>77469652</v>
    <v>1919</v>
  </rv>
  <rv s="2">
    <v>2237</v>
  </rv>
  <rv s="0">
    <v>http://en.wikipedia.org/wiki/Southwest_Airlines</v>
    <v>Wikipedia</v>
  </rv>
  <rv s="3">
    <v>6</v>
    <v>2239</v>
  </rv>
  <rv s="4">
    <v>9</v>
    <v>https://www.bing.com/th?id=AMMS_d6782132aec4ede52f23cbfda8cac5e1&amp;qlt=95</v>
    <v>2240</v>
    <v>0</v>
    <v>https://www.bing.com/images/search?form=xlimg&amp;q=southwest+airlines</v>
    <v>Image of SOUTHWEST AIRLINES CO.</v>
  </rv>
  <rv s="0">
    <v>https://www.bing.com/financeapi/forcetrigger?t=a1x6rw&amp;q=XNYS%3aLUV&amp;form=skydnc</v>
    <v>Learn more on Bing</v>
  </rv>
  <rv s="7">
    <v>en-US</v>
    <v>a1x6rw</v>
    <v>268435456</v>
    <v>1</v>
    <v>Powered by Refinitiv</v>
    <v>10</v>
    <v>SOUTHWEST AIRLINES CO. (XNYS:LUV)</v>
    <v>7</v>
    <v>11</v>
    <v>Finance</v>
    <v>4</v>
    <v>60.7</v>
    <v>22.465</v>
    <v>1.2601</v>
    <v>-1.62</v>
    <v>2.2060000000000001E-3</v>
    <v>-2.6755000000000001E-2</v>
    <v>0.13</v>
    <v>USD</v>
    <v>Southwest Airlines Co. (Southwest) operates Southwest Airlines, a passenger airline that provides scheduled air transportation in the United States and near-international markets. The Company provides point-to-point service. The Company offers ancillary service offerings, such as Southwest's EarlyBird Check-In and transportation of pets and unaccompanied minors, in accordance with Southwest's respective policies. Southwest's Rapid Rewards frequent flyer program enables program members (Members) to earn points for every dollar spent on Southwest fares. Its Internet Website, Southwest.com, is an avenue for Southwest customers to purchase and manage travel online. As of December 31, 2016, Southwest operated a total of 723 Boeing 737 aircraft and served 101 destinations in 40 states, the District of Columbia, the Commonwealth of Puerto Rico, and eight near-international countries: Mexico, Jamaica, The Bahamas, Aruba, Dominican Republic, Costa Rica, Belize, and Cuba.</v>
    <v>56500</v>
    <v>New York Stock Exchange</v>
    <v>XNYS</v>
    <v>XNYS</v>
    <v>PO Box 36611, 2702 Love Field Dr, DALLAS, TX, 75235-1611 US</v>
    <v>60.25</v>
    <v>2241</v>
    <v>Passenger Transportation Services</v>
    <v>Stock</v>
    <v>44265.041506503905</v>
    <v>2242</v>
    <v>58.195</v>
    <v>35765520000</v>
    <v>SOUTHWEST AIRLINES CO.</v>
    <v>SOUTHWEST AIRLINES CO.</v>
    <v>60.17</v>
    <v>0</v>
    <v>60.55</v>
    <v>58.93</v>
    <v>59.06</v>
    <v>590677500</v>
    <v>LUV</v>
    <v>SOUTHWEST AIRLINES CO. (XNYS:LUV)</v>
    <v>7309928</v>
    <v>9238185</v>
    <v>1967</v>
  </rv>
  <rv s="2">
    <v>2243</v>
  </rv>
  <rv s="0">
    <v>http://en.wikipedia.org/wiki/CSX_Corporation</v>
    <v>Wikipedia</v>
  </rv>
  <rv s="3">
    <v>262</v>
    <v>2245</v>
  </rv>
  <rv s="4">
    <v>9</v>
    <v>https://www.bing.com/th?id=AMMS_5b0f0cdcafcbe75177abc315a7ff86fa&amp;qlt=95</v>
    <v>2246</v>
    <v>0</v>
    <v>https://www.bing.com/images/search?form=xlimg&amp;q=csx+corporation</v>
    <v>Image of CSX Corporation</v>
  </rv>
  <rv s="0">
    <v>https://www.bing.com/financeapi/forcetrigger?t=a1qga2&amp;q=XNAS%3aCSX&amp;form=skydnc</v>
    <v>Learn more on Bing</v>
  </rv>
  <rv s="7">
    <v>en-US</v>
    <v>a1qga2</v>
    <v>268435456</v>
    <v>1</v>
    <v>Powered by Refinitiv</v>
    <v>10</v>
    <v>CSX Corporation (XNAS:CSX)</v>
    <v>7</v>
    <v>11</v>
    <v>Finance</v>
    <v>4</v>
    <v>97.54</v>
    <v>46.81</v>
    <v>1.1677999999999999</v>
    <v>0.21</v>
    <v>-1.186E-3</v>
    <v>2.2699999999999999E-3</v>
    <v>-0.11</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The Company categorizes its products into three primary lines of business: merchandise, intermodal and coal. The Company's intermodal business links customers to railroads through trucks and terminals. The Company's merchandise business consists of shipments in markets, such as agricultural and food products, fertilizers, chemicals, automotive, metals and equipment, minerals and forest products. The Company's coal business transports domestic coal, coke and iron ore to electricity-generating power plants, steel manufacturers and industrial plants, as well as export coal to deep-water port facilities.</v>
    <v>19300</v>
    <v>Nasdaq Stock Market</v>
    <v>XNAS</v>
    <v>XNAS</v>
    <v>500 Water St Fl 15, JACKSONVILLE, FL, 32202-4423 US</v>
    <v>94.04</v>
    <v>2247</v>
    <v>Freight &amp; Logistics Services</v>
    <v>Stock</v>
    <v>44265.032124154684</v>
    <v>2248</v>
    <v>92.68</v>
    <v>70554590000</v>
    <v>CSX Corporation</v>
    <v>CSX Corporation</v>
    <v>93.32</v>
    <v>25.704599999999999</v>
    <v>92.53</v>
    <v>92.74</v>
    <v>92.63</v>
    <v>762505100</v>
    <v>CSX</v>
    <v>CSX Corporation (XNAS:CSX)</v>
    <v>2855253</v>
    <v>3614221</v>
    <v>1978</v>
  </rv>
  <rv s="2">
    <v>2249</v>
  </rv>
  <rv s="0">
    <v>http://en.wikipedia.org/wiki/General_Motors</v>
    <v>Wikipedia</v>
  </rv>
  <rv s="3">
    <v>6</v>
    <v>2251</v>
  </rv>
  <rv s="4">
    <v>9</v>
    <v>https://www.bing.com/th?id=AMMS_9cc39e40a94d50e5116ca62277805929&amp;qlt=95</v>
    <v>2252</v>
    <v>0</v>
    <v>https://www.bing.com/images/search?form=xlimg&amp;q=general+motors</v>
    <v>Image of GENERAL MOTORS COMPANY</v>
  </rv>
  <rv s="0">
    <v>https://www.bing.com/financeapi/forcetrigger?t=a1tyrw&amp;q=XNYS%3aGM&amp;form=skydnc</v>
    <v>Learn more on Bing</v>
  </rv>
  <rv s="7">
    <v>en-US</v>
    <v>a1tyrw</v>
    <v>268435456</v>
    <v>1</v>
    <v>Powered by Refinitiv</v>
    <v>10</v>
    <v>GENERAL MOTORS COMPANY (XNYS:GM)</v>
    <v>7</v>
    <v>11</v>
    <v>Finance</v>
    <v>4</v>
    <v>57.05</v>
    <v>14.324999999999999</v>
    <v>1.3633999999999999</v>
    <v>-0.33</v>
    <v>5.4890000000000006E-4</v>
    <v>-6.0019999999999995E-3</v>
    <v>0.03</v>
    <v>USD</v>
    <v>General Motors Company designs, builds and sells trucks, crossovers, cars and automobile parts worldwide. The Company provides automotive financing services through General Motors Financial Company, Inc. (GM Financial). GM North America (GMNA) and GM International (GMI) are its automotive segments. GMNA and GMI meets the demands of customers in North America with vehicles developed, manufactured and marketed under the Buick, Cadillac, Chevrolet, GMC and Holden brands. The Company's segments include GMNA, GMI, Cruise and GM Financial. The Company’s subsidiaries and business units include OnStar LLC, which provides vehicle connectivity services; Cruise LLC, which is in the development and commercialization of self-driving technology; GM Financial Co., is its finance subsidiary, and BrightDrop, which is developing an ecosystem and electrified products and services to help in first to last mile delivery operations.</v>
    <v>155000</v>
    <v>New York Stock Exchange</v>
    <v>XNYS</v>
    <v>XNYS</v>
    <v>300 Renaissance Center, DETROIT, MI, 48265-0001 US</v>
    <v>55.43</v>
    <v>2253</v>
    <v>Automobiles &amp; Auto Parts</v>
    <v>Stock</v>
    <v>44265.041317152347</v>
    <v>2254</v>
    <v>54.033700000000003</v>
    <v>79221390000</v>
    <v>GENERAL MOTORS COMPANY</v>
    <v>GENERAL MOTORS COMPANY</v>
    <v>55.36</v>
    <v>12.7202</v>
    <v>54.98</v>
    <v>54.65</v>
    <v>54.68</v>
    <v>1440913000</v>
    <v>GM</v>
    <v>GENERAL MOTORS COMPANY (XNYS:GM)</v>
    <v>17902159</v>
    <v>22665397</v>
    <v>2009</v>
  </rv>
  <rv s="2">
    <v>2255</v>
  </rv>
  <rv s="0">
    <v>https://www.bing.com/financeapi/forcetrigger?t=a1q8r7&amp;q=XNAS%3aCPRT&amp;form=skydnc</v>
    <v>Learn more on Bing</v>
  </rv>
  <rv s="1">
    <v>en-US</v>
    <v>a1q8r7</v>
    <v>268435456</v>
    <v>1</v>
    <v>Powered by Refinitiv</v>
    <v>0</v>
    <v>COPART, INC. (XNAS:CPRT)</v>
    <v>2</v>
    <v>3</v>
    <v>Finance</v>
    <v>4</v>
    <v>130.96</v>
    <v>55.69</v>
    <v>1.0267999999999999</v>
    <v>2.3199999999999998</v>
    <v>-2.8219999999999997E-4</v>
    <v>2.231E-2</v>
    <v>-0.03</v>
    <v>USD</v>
    <v>Copart, Inc. (Copart) is a provider of online auctions and vehicle remarketing services in the United States, Canada, the United Kingdom, the United Arab Emirates, Oman, Bahrain, Brazil, Ireland, Spain and India. The Company also provides vehicle remarketing services in Germany. The Company operates through two segments: United States and International. The Company provides vehicle sellers with a range of services to process and sell vehicles primarily over the Internet through its virtual bidding third generation Internet auction-style sales technology (VB3). The Company's service offerings include Online Seller Access, Salvage Estimation Services, Estimating Services, End-Of-Life Vehicle Processing, Virtual Insured Exchange (VIX), Transportation Services, Vehicle Inspection Stations, On-Demand Reporting, Department of Motor Vehicle (DMV) Processing, Flexible Vehicle Processing Programs, Buy It Now, Member Network, Sales Process, Copart Dealer Services, CashForCars.com and U-Pull-It.</v>
    <v>7600</v>
    <v>Nasdaq Stock Market</v>
    <v>XNAS</v>
    <v>XNAS</v>
    <v>14185 Dallas Pkwy Ste 300, DALLAS, TX, 75254-1327 US</v>
    <v>107.3557</v>
    <v>Specialty Retailers</v>
    <v>Stock</v>
    <v>44265.016177916405</v>
    <v>2257</v>
    <v>105.19</v>
    <v>24574600000</v>
    <v>COPART, INC.</v>
    <v>COPART, INC.</v>
    <v>105.89</v>
    <v>35.243099999999998</v>
    <v>103.99</v>
    <v>106.31</v>
    <v>106.28</v>
    <v>236317000</v>
    <v>CPRT</v>
    <v>COPART, INC. (XNAS:CPRT)</v>
    <v>990308</v>
    <v>1259373</v>
    <v>2012</v>
  </rv>
  <rv s="2">
    <v>2258</v>
  </rv>
  <rv s="0">
    <v>https://www.bing.com/financeapi/forcetrigger?t=a1sioc&amp;q=XNYS%3aEXR&amp;form=skydnc</v>
    <v>Learn more on Bing</v>
  </rv>
  <rv s="1">
    <v>en-US</v>
    <v>a1sioc</v>
    <v>268435456</v>
    <v>1</v>
    <v>Powered by Refinitiv</v>
    <v>0</v>
    <v>EXTRA SPACE STORAGE INC. (XNYS:EXR)</v>
    <v>2</v>
    <v>3</v>
    <v>Finance</v>
    <v>4</v>
    <v>131.59</v>
    <v>72.7</v>
    <v>0.1482</v>
    <v>1.1200000000000001</v>
    <v>0</v>
    <v>8.8459999999999997E-3</v>
    <v>0</v>
    <v>USD</v>
    <v>Extra Space Storage Inc. is a self-administered and self-managed real estate investment trust (REIT). The Company owns, operates, manages, acquires, develops and redevelops self-storage properties located throughout the United States. The Company operates through three segments: rental operations; tenant reinsurance, and property management, acquisition and development. The Company's rental operations activities include rental operations of stores in which it has an ownership interest. The Tenant reinsurance activities include the reinsurance of risks relating to the loss of goods stored by tenants in its stores. The Company's property management, acquisition and development activities include managing, acquiring, developing and selling stores. The Company's interest in its stores is held through its operating partnership, Extra Space Storage LP (the Operating Partnership). Its primary assets are general partner and limited partner interests in the Operating Partnership.</v>
    <v>4013</v>
    <v>New York Stock Exchange</v>
    <v>XNYS</v>
    <v>XNYS</v>
    <v>2795 E Cottonwood Pkwy Ste 400, SALT LAKE CITY, UT, 84121-7033 US</v>
    <v>129.16999999999999</v>
    <v>Residential &amp; Commercial REIT</v>
    <v>Stock</v>
    <v>44265.000000022657</v>
    <v>2260</v>
    <v>126.24</v>
    <v>16716710000</v>
    <v>EXTRA SPACE STORAGE INC.</v>
    <v>EXTRA SPACE STORAGE INC.</v>
    <v>126.24</v>
    <v>34.252499999999998</v>
    <v>126.61</v>
    <v>127.73</v>
    <v>127.73</v>
    <v>132033100</v>
    <v>EXR</v>
    <v>EXTRA SPACE STORAGE INC. (XNYS:EXR)</v>
    <v>645955</v>
    <v>828705</v>
    <v>2004</v>
  </rv>
  <rv s="2">
    <v>2261</v>
  </rv>
  <rv s="0">
    <v>https://www.bing.com/financeapi/forcetrigger?t=a1uivh&amp;q=XNYS%3aPEAK&amp;form=skydnc</v>
    <v>Learn more on Bing</v>
  </rv>
  <rv s="1">
    <v>en-US</v>
    <v>a1uivh</v>
    <v>268435456</v>
    <v>1</v>
    <v>Powered by Refinitiv</v>
    <v>0</v>
    <v>HEALTHPEAK PROPERTIES, INC. (XNYS:PEAK)</v>
    <v>2</v>
    <v>3</v>
    <v>Finance</v>
    <v>4</v>
    <v>33.119999999999997</v>
    <v>18.63</v>
    <v>0.64349999999999996</v>
    <v>-0.01</v>
    <v>0</v>
    <v>-3.3070000000000002E-4</v>
    <v>0</v>
    <v>USD</v>
    <v>Healthpeak Properties, Inc., formerly HCP, Inc., is a diversified real estate investment trust, which invests in real estate serving the healthcare industry in the United States. The Company acquires, develops, leases, owns and manages healthcare real estate facilities. The Company's segments include senior housing triple-net, senior housing operating portfolio (SHOP), life science and medical office. Its senior housing facilities include independent living facilities, assisted living facilities, memory care facilities, care homes, and continuing care retirement communities. Its Life science properties contain laboratory and office space for biotechnology, medical device and pharmaceutical companies, scientific research institutions, government agencies and other organizations. Its Medical office buildings include physicians' offices and examination rooms.</v>
    <v>217</v>
    <v>New York Stock Exchange</v>
    <v>XNYS</v>
    <v>XNYS</v>
    <v>5050 SOUTH SYRACUSE STREET, SUITE 800, DENVER, CO, 80237 US</v>
    <v>30.87</v>
    <v>Residential &amp; Commercial REIT</v>
    <v>Stock</v>
    <v>44265.000000022657</v>
    <v>2263</v>
    <v>30.21</v>
    <v>16289870000</v>
    <v>HEALTHPEAK PROPERTIES, INC.</v>
    <v>HEALTHPEAK PROPERTIES, INC.</v>
    <v>30.34</v>
    <v>66.307100000000005</v>
    <v>30.24</v>
    <v>30.23</v>
    <v>30.23</v>
    <v>538686300</v>
    <v>PEAK</v>
    <v>HEALTHPEAK PROPERTIES, INC. (XNYS:PEAK)</v>
    <v>2957290</v>
    <v>3805734</v>
    <v>1985</v>
  </rv>
  <rv s="2">
    <v>2264</v>
  </rv>
  <rv s="0">
    <v>https://www.bing.com/financeapi/forcetrigger?t=a237gh&amp;q=XNYS%3aSNA&amp;form=skydnc</v>
    <v>Learn more on Bing</v>
  </rv>
  <rv s="1">
    <v>en-US</v>
    <v>a237gh</v>
    <v>268435456</v>
    <v>1</v>
    <v>Powered by Refinitiv</v>
    <v>0</v>
    <v>SNAP-ON INCORPORATED (XNYS:SNA)</v>
    <v>2</v>
    <v>3</v>
    <v>Finance</v>
    <v>4</v>
    <v>221.59</v>
    <v>90.72</v>
    <v>1.2721</v>
    <v>-0.7</v>
    <v>0</v>
    <v>-3.2079999999999999E-3</v>
    <v>0</v>
    <v>USD</v>
    <v>Snap-on Incorporated is a manufacturer and marketer of tools, equipment, diagnostics, repair information and systems solutions. The Company's segments include the Commercial &amp; Industrial Group, the Snap-on Tools Group, the Repair Systems &amp; Information Group, and Financial Services. The Commercial &amp; Industrial Group consists of business operations serving a range of industrial and commercial customers, including customers in the aerospace, natural resources, government, power generation, transportation and technical education markets. The Snap-on Tools Group consists of business operations primarily serving vehicle service and repair technicians. The Repair Systems &amp; Information Group consists of business operations serving other professional vehicle repair customers, primarily owners and managers of independent repair shops and original equipment manufacturer (OEM) dealership service and repair shops. Financial Services consists of the business operations of its finance subsidiaries.</v>
    <v>12300</v>
    <v>New York Stock Exchange</v>
    <v>XNYS</v>
    <v>XNYS</v>
    <v>2801 80th St, KENOSHA, WI, 53143-5656 US</v>
    <v>220.64</v>
    <v>Machinery, Equipment &amp; Components</v>
    <v>Stock</v>
    <v>44265.000000046093</v>
    <v>2266</v>
    <v>216.27</v>
    <v>11828740000</v>
    <v>SNAP-ON INCORPORATED</v>
    <v>SNAP-ON INCORPORATED</v>
    <v>218.44</v>
    <v>19.053599999999999</v>
    <v>218.23</v>
    <v>217.53</v>
    <v>217.53</v>
    <v>54203090</v>
    <v>SNA</v>
    <v>SNAP-ON INCORPORATED (XNYS:SNA)</v>
    <v>475555</v>
    <v>613643</v>
    <v>1930</v>
  </rv>
  <rv s="2">
    <v>2267</v>
  </rv>
  <rv s="0">
    <v>http://it.wikipedia.org/wiki/Lockheed_Martin</v>
    <v>Wikipedia</v>
  </rv>
  <rv s="3">
    <v>6</v>
    <v>2269</v>
  </rv>
  <rv s="4">
    <v>9</v>
    <v>https://www.bing.com/th?id=AMMS_bd5262d682934f83e02c4cfc584ce6d3&amp;qlt=95</v>
    <v>2270</v>
    <v>0</v>
    <v>https://www.bing.com/images/search?form=xlimg&amp;q=lockheed+martin</v>
    <v>Image of LOCKHEED MARTIN CORPORATION</v>
  </rv>
  <rv s="0">
    <v>https://www.bing.com/financeapi/forcetrigger?t=a1wzw7&amp;q=XNYS%3aLMT&amp;form=skydnc</v>
    <v>Learn more on Bing</v>
  </rv>
  <rv s="7">
    <v>en-US</v>
    <v>a1wzw7</v>
    <v>268435456</v>
    <v>1</v>
    <v>Powered by Refinitiv</v>
    <v>10</v>
    <v>LOCKHEED MARTIN CORPORATION (XNYS:LMT)</v>
    <v>7</v>
    <v>11</v>
    <v>Finance</v>
    <v>4</v>
    <v>417.62</v>
    <v>266.11</v>
    <v>0.95930000000000004</v>
    <v>-3.95</v>
    <v>2.9629999999999999E-5</v>
    <v>-1.1568E-2</v>
    <v>0.01</v>
    <v>USD</v>
    <v>Lockheed Martin Corporation is a security and aerospace company. The Company operates through four segments. Aeronautics segment is engaged in the research, design, development, manufacture, integration, sustainment,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a range of military and civil helicopters; mission systems and sensors for rotary and fixed-wing aircraft; simulation and training services, and unmanned systems and technologies, among others. Space Systems segment is engaged in the research and development, design, engineering and production of satellites, strategic and defensive missile systems and space transportation systems.</v>
    <v>114000</v>
    <v>New York Stock Exchange</v>
    <v>XNYS</v>
    <v>XNYS</v>
    <v>6801 ROCKLEDGE DR, BETHESDA, MD, 20817-1803 US</v>
    <v>342.85</v>
    <v>2271</v>
    <v>Aerospace &amp; Defense</v>
    <v>Stock</v>
    <v>44265.041624779689</v>
    <v>2272</v>
    <v>337.27</v>
    <v>95641320000</v>
    <v>LOCKHEED MARTIN CORPORATION</v>
    <v>LOCKHEED MARTIN CORPORATION</v>
    <v>341.41</v>
    <v>13.9406</v>
    <v>341.45</v>
    <v>337.5</v>
    <v>337.51</v>
    <v>280103400</v>
    <v>LMT</v>
    <v>LOCKHEED MARTIN CORPORATION (XNYS:LMT)</v>
    <v>1448767</v>
    <v>1876897</v>
    <v>1994</v>
  </rv>
  <rv s="2">
    <v>2273</v>
  </rv>
  <rv s="0">
    <v>https://www.bing.com/financeapi/forcetrigger?t=a1o3tc&amp;q=XNYS%3aAZO&amp;form=skydnc</v>
    <v>Learn more on Bing</v>
  </rv>
  <rv s="1">
    <v>en-US</v>
    <v>a1o3tc</v>
    <v>268435456</v>
    <v>1</v>
    <v>Powered by Refinitiv</v>
    <v>0</v>
    <v>AUTOZONE, INC. (XNYS:AZO)</v>
    <v>2</v>
    <v>3</v>
    <v>Finance</v>
    <v>4</v>
    <v>1297.82</v>
    <v>684.91</v>
    <v>0.89749999999999996</v>
    <v>-18.62</v>
    <v>0</v>
    <v>-1.5002999999999999E-2</v>
    <v>0</v>
    <v>USD</v>
    <v>AutoZone, Inc. is a retailer and distributor of automotive replacement parts and accessories in the United States. The Company operates through the Auto Parts Locations segment. The Auto Parts Locations segment is a retailer and distributor of automotive parts and accessories. As of February 10, 2018, the Company operated through 6,088 locations in the United States, Puerto Rico, Mexico and Brazil. The Company's stores carry product lines for cars, sport utility vehicles, vans and light trucks, including new and remanufactured automotive hard parts, maintenance items, accessories and non-automotive products. The Company's other operating segments include ALLDATA, which produces, sells and maintains diagnostic and repair information software used in the automotive repair industry, and E-commerce, which includes direct sales to customers through www.autozone.com.</v>
    <v>60000</v>
    <v>New York Stock Exchange</v>
    <v>XNYS</v>
    <v>XNYS</v>
    <v>123 S Front St, MEMPHIS, TN, 38103-3607 US</v>
    <v>1256.9449999999999</v>
    <v>Specialty Retailers</v>
    <v>Stock</v>
    <v>44265.000000046093</v>
    <v>2275</v>
    <v>1222.42</v>
    <v>28246550000</v>
    <v>AUTOZONE, INC.</v>
    <v>AUTOZONE, INC.</v>
    <v>1254.6300000000001</v>
    <v>15.754899999999999</v>
    <v>1241.1099999999999</v>
    <v>1222.49</v>
    <v>1222.49</v>
    <v>22759110</v>
    <v>AZO</v>
    <v>AUTOZONE, INC. (XNYS:AZO)</v>
    <v>194500</v>
    <v>252780</v>
    <v>1991</v>
  </rv>
  <rv s="2">
    <v>2276</v>
  </rv>
  <rv s="0">
    <v>http://sv.wikipedia.org/wiki/Las_Vegas_Sands</v>
    <v>Wikipedia</v>
  </rv>
  <rv s="3">
    <v>1096</v>
    <v>2278</v>
  </rv>
  <rv s="4">
    <v>9</v>
    <v>https://www.bing.com/th?id=AMMS_0906c9459990b0fab2037038e2dfe1bd&amp;qlt=95</v>
    <v>2279</v>
    <v>0</v>
    <v>https://www.bing.com/images/search?form=xlimg&amp;q=las+vegas+sands</v>
    <v>Image of LAS VEGAS SANDS CORP.</v>
  </rv>
  <rv s="0">
    <v>https://www.bing.com/financeapi/forcetrigger?t=a1x7im&amp;q=XNYS%3aLVS&amp;form=skydnc</v>
    <v>Learn more on Bing</v>
  </rv>
  <rv s="7">
    <v>en-US</v>
    <v>a1x7im</v>
    <v>268435456</v>
    <v>1</v>
    <v>Powered by Refinitiv</v>
    <v>10</v>
    <v>LAS VEGAS SANDS CORP. (XNYS:LVS)</v>
    <v>7</v>
    <v>11</v>
    <v>Finance</v>
    <v>4</v>
    <v>66.765000000000001</v>
    <v>33.299999999999997</v>
    <v>1.5169999999999999</v>
    <v>-1.1399999999999999</v>
    <v>5.6340000000000001E-3</v>
    <v>-1.8020999999999999E-2</v>
    <v>0.35</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44500</v>
    <v>New York Stock Exchange</v>
    <v>XNYS</v>
    <v>XNYS</v>
    <v>3355 Las Vegas Blvd S Rm 1A, LAS VEGAS, NV, 89109-8941 US</v>
    <v>63.59</v>
    <v>2280</v>
    <v>Hotels &amp; Entertainment Services</v>
    <v>Stock</v>
    <v>44265.03980049766</v>
    <v>2281</v>
    <v>61.91</v>
    <v>48320700000</v>
    <v>LAS VEGAS SANDS CORP.</v>
    <v>LAS VEGAS SANDS CORP.</v>
    <v>63.57</v>
    <v>0</v>
    <v>63.26</v>
    <v>62.12</v>
    <v>62.47</v>
    <v>763843000</v>
    <v>LVS</v>
    <v>LAS VEGAS SANDS CORP. (XNYS:LVS)</v>
    <v>6268021</v>
    <v>8157034</v>
    <v>2004</v>
  </rv>
  <rv s="2">
    <v>2282</v>
  </rv>
  <rv s="0">
    <v>https://www.bing.com/financeapi/forcetrigger?t=a1x8nm&amp;q=XNYS%3aLYV&amp;form=skydnc</v>
    <v>Learn more on Bing</v>
  </rv>
  <rv s="1">
    <v>en-US</v>
    <v>a1x8nm</v>
    <v>268435456</v>
    <v>1</v>
    <v>Powered by Refinitiv</v>
    <v>0</v>
    <v>LIVE NATION ENTERTAINMENT, INC. (XNYS:LYV)</v>
    <v>2</v>
    <v>3</v>
    <v>Finance</v>
    <v>4</v>
    <v>94.63</v>
    <v>21.7</v>
    <v>1.4637</v>
    <v>-2.14</v>
    <v>4.9280000000000001E-3</v>
    <v>-2.3937E-2</v>
    <v>0.43</v>
    <v>USD</v>
    <v>Live Nation Entertainment, Inc. is a live entertainment company. The Company's businesses consist of the promotion of live events, including ticketing, sponsorship and advertising. Its segments include Concerts, Sponsorship &amp; Advertising, Ticketing and Artist Nation. The Concerts segment is engaged in promotion of live music events in its owned or operated venues and in rented third-party venues; operation and management of music venues; production of music festivals, and creation of associated content. The Ticketing segment is an agency business that sells tickets for events on behalf of its clients. The Artist Nation segment provides management services to music artists in exchange for a commission on the earnings of artists. The Sponsorship &amp; Advertising segment employs sales force that creates and maintains relationships with sponsors to allow businesses to reach customers through its concert, venue, artist relationship and ticketing assets, including advertising on its Websites.</v>
    <v>8200</v>
    <v>New York Stock Exchange</v>
    <v>XNYS</v>
    <v>XNYS</v>
    <v>9348 Civic Center Dr, BEVERLY HILLS, CA, 90210-3624 US</v>
    <v>90.34</v>
    <v>Hotels &amp; Entertainment Services</v>
    <v>Stock</v>
    <v>44265.041316029688</v>
    <v>2284</v>
    <v>87.24</v>
    <v>19493410000</v>
    <v>LIVE NATION ENTERTAINMENT, INC.</v>
    <v>LIVE NATION ENTERTAINMENT, INC.</v>
    <v>90.14</v>
    <v>0</v>
    <v>89.4</v>
    <v>87.26</v>
    <v>87.69</v>
    <v>218047100</v>
    <v>LYV</v>
    <v>LIVE NATION ENTERTAINMENT, INC. (XNYS:LYV)</v>
    <v>2057804</v>
    <v>2678237</v>
    <v>2005</v>
  </rv>
  <rv s="2">
    <v>2285</v>
  </rv>
  <rv s="0">
    <v>http://it.wikipedia.org/wiki/Hormel</v>
    <v>Wikipedia</v>
  </rv>
  <rv s="16">
    <v>http://it.wikipedia.org/wiki/Hormel</v>
    <v>2287</v>
  </rv>
  <rv s="4">
    <v>9</v>
    <v>https://www.bing.com/th?id=AMMS_5b18c40c45f75c80ebf5ca1427ee631f&amp;qlt=95</v>
    <v>2288</v>
    <v>0</v>
    <v>https://www.bing.com/images/search?form=xlimg&amp;q=hormel</v>
    <v>Image of HORMEL FOODS CORPORATION</v>
  </rv>
  <rv s="0">
    <v>https://www.bing.com/financeapi/forcetrigger?t=a1uv7w&amp;q=XNYS%3aHRL&amp;form=skydnc</v>
    <v>Learn more on Bing</v>
  </rv>
  <rv s="7">
    <v>en-US</v>
    <v>a1uv7w</v>
    <v>268435456</v>
    <v>1</v>
    <v>Powered by Refinitiv</v>
    <v>10</v>
    <v>HORMEL FOODS CORPORATION (XNYS:HRL)</v>
    <v>7</v>
    <v>11</v>
    <v>Finance</v>
    <v>4</v>
    <v>52.97</v>
    <v>39.01</v>
    <v>-6.4299999999999996E-2</v>
    <v>-0.31</v>
    <v>1.0510000000000001E-3</v>
    <v>-6.4720000000000003E-3</v>
    <v>0.05</v>
    <v>USD</v>
    <v>Hormel Foods Corporation is engaged in the production of a range of meat and food products. The Company operates through four segments: Grocery Products, which is engaged in the processing, marketing and sale of shelf-stable food products sold for the retail market and health and also consists of nutrition products, including Muscle Milk protein products.; Refrigerated Foods, which consists of the processing, marketing and sale of branded and unbranded pork, beef, chicken and turkey products for retail, foodservice and fresh product customers; Jennie-O Turkey Store (JOTS), which consists of the processing, marketing and sale of branded and unbranded turkey products for retail, foodservice and fresh product customers; and International &amp; Other, which includes Hormel Foods International Corporation, which manufactures, markets and sells the Company products internationally.</v>
    <v>20100</v>
    <v>New York Stock Exchange</v>
    <v>XNYS</v>
    <v>XNYS</v>
    <v>1 Hormel Pl, AUSTIN, MN, 55912-3680 US</v>
    <v>48.29</v>
    <v>2289</v>
    <v>Food &amp; Tobacco</v>
    <v>Stock</v>
    <v>44265.023601863279</v>
    <v>2290</v>
    <v>47.52</v>
    <v>25873100000</v>
    <v>HORMEL FOODS CORPORATION</v>
    <v>HORMEL FOODS CORPORATION</v>
    <v>47.76</v>
    <v>29.5367</v>
    <v>47.9</v>
    <v>47.59</v>
    <v>47.64</v>
    <v>540148300</v>
    <v>HRL</v>
    <v>HORMEL FOODS CORPORATION (XNYS:HRL)</v>
    <v>2167976</v>
    <v>2834297</v>
    <v>1928</v>
  </rv>
  <rv s="2">
    <v>2291</v>
  </rv>
  <rv s="0">
    <v>http://en.wikipedia.org/wiki/Broadridge_Financial_Solutions</v>
    <v>Wikipedia</v>
  </rv>
  <rv s="3">
    <v>6</v>
    <v>2293</v>
  </rv>
  <rv s="4">
    <v>9</v>
    <v>https://www.bing.com/th?id=AMMS_d1a4d94a0562f69c1e2ccb1dc3cbd7df&amp;qlt=95</v>
    <v>2294</v>
    <v>0</v>
    <v>https://www.bing.com/images/search?form=xlimg&amp;q=broadridge+financial+solutions</v>
    <v>Image of BROADRIDGE FINANCIAL SOLUTIONS, INC.</v>
  </rv>
  <rv s="0">
    <v>https://www.bing.com/financeapi/forcetrigger?t=a1ossm&amp;q=XNYS%3aBR&amp;form=skydnc</v>
    <v>Learn more on Bing</v>
  </rv>
  <rv s="17">
    <v>en-US</v>
    <v>a1ossm</v>
    <v>268435456</v>
    <v>1</v>
    <v>Powered by Refinitiv</v>
    <v>30</v>
    <v>BROADRIDGE FINANCIAL SOLUTIONS, INC. (XNYS:BR)</v>
    <v>7</v>
    <v>11</v>
    <v>Finance</v>
    <v>4</v>
    <v>158.36000000000001</v>
    <v>81.900000000000006</v>
    <v>0.877</v>
    <v>0.16</v>
    <v>0</v>
    <v>1.1279999999999999E-3</v>
    <v>0</v>
    <v>USD</v>
    <v>Broadridge Financial Solutions, Inc. (Broadridge) is a provider of investor communications and technology-driven solutions to banks, broker-dealers, mutual funds and corporate issuers. The Company's segments include Investor Communication Solutions, and Global Technology and Operations. The Company offers Bank/Broker-Dealer Investor Communication Solutions, Customer Communication Solutions, Corporate Issuer Solutions, Advisor Solutions and Mutual Fund and Retirement Solutions through Investor Communication Solutions segment. The Company offers a middle- and back-office securities processing platform for North American and global broker-dealers. Its services include investor and customer communications, securities processing, and data and analytics solutions. The Company delivers a range of solutions that helps its clients serve their retail and institutional customers across the entire investment lifecycle, including pre-trade, trade, and post-trade processing functionality.</v>
    <v>12000</v>
    <v>New York Stock Exchange</v>
    <v>XNYS</v>
    <v>XNYS</v>
    <v>5 Dakota Dr, LAKE SUCCESS, NY, 11042-1107 US</v>
    <v>145.47</v>
    <v>2295</v>
    <v>Stock</v>
    <v>44265.000000034372</v>
    <v>2296</v>
    <v>141.84</v>
    <v>16422590000</v>
    <v>BROADRIDGE FINANCIAL SOLUTIONS, INC.</v>
    <v>BROADRIDGE FINANCIAL SOLUTIONS, INC.</v>
    <v>142.69999999999999</v>
    <v>31.996600000000001</v>
    <v>141.82</v>
    <v>141.97999999999999</v>
    <v>141.97999999999999</v>
    <v>115798800</v>
    <v>BR</v>
    <v>BROADRIDGE FINANCIAL SOLUTIONS, INC. (XNYS:BR)</v>
    <v>467451</v>
    <v>611245</v>
    <v>2006</v>
  </rv>
  <rv s="2">
    <v>2297</v>
  </rv>
  <rv s="0">
    <v>http://en.wikipedia.org/wiki/Regeneron_Pharmaceuticals</v>
    <v>Wikipedia</v>
  </rv>
  <rv s="3">
    <v>6</v>
    <v>2299</v>
  </rv>
  <rv s="4">
    <v>9</v>
    <v>https://www.bing.com/th?id=AMMS_01634d19e512cdcf927616436a480e4a&amp;qlt=95</v>
    <v>2300</v>
    <v>0</v>
    <v>https://www.bing.com/images/search?form=xlimg&amp;q=regeneron</v>
    <v>Image of REGENERON PHARMACEUTICALS, INC.</v>
  </rv>
  <rv s="0">
    <v>https://www.bing.com/financeapi/forcetrigger?t=a21uim&amp;q=XNAS%3aREGN&amp;form=skydnc</v>
    <v>Learn more on Bing</v>
  </rv>
  <rv s="7">
    <v>en-US</v>
    <v>a21uim</v>
    <v>268435456</v>
    <v>1</v>
    <v>Powered by Refinitiv</v>
    <v>10</v>
    <v>REGENERON PHARMACEUTICALS, INC. (XNAS:REGN)</v>
    <v>7</v>
    <v>11</v>
    <v>Finance</v>
    <v>4</v>
    <v>664.64</v>
    <v>418.01</v>
    <v>0.17929999999999999</v>
    <v>7.44</v>
    <v>-9.9869999999999994E-4</v>
    <v>1.6063000000000001E-2</v>
    <v>-0.47</v>
    <v>USD</v>
    <v>Regeneron Pharmaceuticals, Inc. is a biopharmaceutical company that discovers, invents, develops, manufactures and commercializes medicines for the treatment of serious medical conditions. The Company commercializes medicines for eye diseases, high low-density lipoprotein (LDL) cholesterol, and an inflammatory condition and have product candidates in development in other areas, including rheumatoid arthritis, asthma, atopic dermatitis, pain, cancer, and infectious diseases. The Company's marketed products include EYLEA (aflibercept) Injection, Praluent (alirocumab) Injection, ARCALYST (rilonacept) Injection for Subcutaneous Use, Kevzara (sarilumab) Solution for Subcutaneous Injection and ZALTRAP (ziv-aflibercept) Injection for Intravenous Infusion. As of December 31, 2016, the Company had 16 product candidates in clinical development, which consisted of a Trap-based clinical program and 15 fully human monoclonal antibody product candidates.</v>
    <v>9123</v>
    <v>Nasdaq Stock Market</v>
    <v>XNAS</v>
    <v>XNAS</v>
    <v>777 Old Saw Mill River Rd, TARRYTOWN, NY, 10591-6717 US</v>
    <v>478.13</v>
    <v>2301</v>
    <v>Biotechnology &amp; Medical Research</v>
    <v>Stock</v>
    <v>44265.04128578672</v>
    <v>2302</v>
    <v>469.32</v>
    <v>49622430000</v>
    <v>REGENERON PHARMACEUTICALS, INC.</v>
    <v>REGENERON PHARMACEUTICALS, INC.</v>
    <v>469.8</v>
    <v>15.0947</v>
    <v>463.19</v>
    <v>470.63</v>
    <v>470.16</v>
    <v>107131900</v>
    <v>REGN</v>
    <v>REGENERON PHARMACEUTICALS, INC. (XNAS:REGN)</v>
    <v>868749</v>
    <v>1138015</v>
    <v>1988</v>
  </rv>
  <rv s="2">
    <v>2303</v>
  </rv>
  <rv s="0">
    <v>http://en.wikipedia.org/wiki/Stryker_Corporation</v>
    <v>Wikipedia</v>
  </rv>
  <rv s="3">
    <v>6</v>
    <v>2305</v>
  </rv>
  <rv s="4">
    <v>9</v>
    <v>https://www.bing.com/th?id=AMMS_19d4d45674366722df359e42558396da&amp;qlt=95</v>
    <v>2306</v>
    <v>0</v>
    <v>https://www.bing.com/images/search?form=xlimg&amp;q=stryker+corporation</v>
    <v>Image of STRYKER CORPORATION</v>
  </rv>
  <rv s="0">
    <v>https://www.bing.com/financeapi/forcetrigger?t=a23vdm&amp;q=XNYS%3aSYK&amp;form=skydnc</v>
    <v>Learn more on Bing</v>
  </rv>
  <rv s="7">
    <v>en-US</v>
    <v>a23vdm</v>
    <v>268435456</v>
    <v>1</v>
    <v>Powered by Refinitiv</v>
    <v>10</v>
    <v>STRYKER CORPORATION (XNYS:SYK)</v>
    <v>7</v>
    <v>11</v>
    <v>Finance</v>
    <v>4</v>
    <v>250.02</v>
    <v>124.54</v>
    <v>0.96860000000000002</v>
    <v>1.17</v>
    <v>0</v>
    <v>4.9580000000000006E-3</v>
    <v>0</v>
    <v>USD</v>
    <v>Stryker Corporation is a medical technology company. The Company offers a range of medical technologies, including orthopedic, medical and surgical, and neurotechnology and spine products. Its segments include Orthopaedics, MedSurg, Neurotechnology and Spine. The Orthopaedics segment includes reconstructive (hip and knee) and trauma implant systems and other related products. The MedSurg segment includes surgical equipment and surgical navigation systems; endoscopic and communications systems; patient handling, emergency medical equipment, intensive care disposable products; reprocessed and remanufactured medical devices, and other related products. The Neurotechnology and Spine segment includes neurovascular products, spinal implant systems and other related products. Its products include implants, which are used in joint replacement and trauma surgeries, and other products. It offers musculoskeletal care and sensor technology for total joint replacement.</v>
    <v>43000</v>
    <v>New York Stock Exchange</v>
    <v>XNYS</v>
    <v>XNYS</v>
    <v>2825 Airview Blvd, PORTAGE, MI, 49002-1802 US</v>
    <v>242.51</v>
    <v>2307</v>
    <v>Healthcare Equipment &amp; Supplies</v>
    <v>Stock</v>
    <v>44265.000000010936</v>
    <v>2308</v>
    <v>237.13</v>
    <v>88783420000</v>
    <v>STRYKER CORPORATION</v>
    <v>STRYKER CORPORATION</v>
    <v>238.2</v>
    <v>56.180700000000002</v>
    <v>236</v>
    <v>237.17</v>
    <v>237.17</v>
    <v>376200900</v>
    <v>SYK</v>
    <v>STRYKER CORPORATION (XNYS:SYK)</v>
    <v>993068</v>
    <v>1308417</v>
    <v>1946</v>
  </rv>
  <rv s="2">
    <v>2309</v>
  </rv>
  <rv s="0">
    <v>http://en.wikipedia.org/wiki/Alaska_Air_Group</v>
    <v>Wikipedia</v>
  </rv>
  <rv s="3">
    <v>6</v>
    <v>2311</v>
  </rv>
  <rv s="4">
    <v>9</v>
    <v>https://www.bing.com/th?id=AMMS_b5609c06dc8bf2a5a289f61479f46802&amp;qlt=95</v>
    <v>2312</v>
    <v>0</v>
    <v>https://www.bing.com/images/search?form=xlimg&amp;q=alaska+air+group</v>
    <v>Image of ALASKA AIR GROUP, INC.</v>
  </rv>
  <rv s="0">
    <v>https://www.bing.com/financeapi/forcetrigger?t=a1nahw&amp;q=XNYS%3aALK&amp;form=skydnc</v>
    <v>Learn more on Bing</v>
  </rv>
  <rv s="7">
    <v>en-US</v>
    <v>a1nahw</v>
    <v>268435456</v>
    <v>1</v>
    <v>Powered by Refinitiv</v>
    <v>10</v>
    <v>ALASKA AIR GROUP, INC. (XNYS:ALK)</v>
    <v>7</v>
    <v>11</v>
    <v>Finance</v>
    <v>4</v>
    <v>69.168400000000005</v>
    <v>20.02</v>
    <v>1.8513999999999999</v>
    <v>-1.1000000000000001</v>
    <v>0</v>
    <v>-1.6178999999999999E-2</v>
    <v>0</v>
    <v>USD</v>
    <v>Alaska Air Group, Inc. is the holding company of Alaska Airlines (Alaska), Virgin America Inc., Horizon Air (Horizon) and other business units. The Company operates through three segments: Mainline, Regional and Horizon. Its Mainline segment includes Alaska's and Virgin America's scheduled air transportation for passengers and cargo throughout the United States, and in parts of Canada, Mexico, Costa Rica and Cuba. Its Regional segment includes Horizon's and other third-party carriers' scheduled air transportation for passengers across a shorter distance network within the United States under capacity purchased arrangements (CPAs). Its Horizon segment includes the capacity sold to Alaska under CPA. Alaska and Virgin America operate fleets of narrowbody passenger jets. As of December 31, 2016, it maintained two frequent flyer plans: the Alaska Airlines Mileage Plan and the Virgin America Elevate.</v>
    <v>21997</v>
    <v>New York Stock Exchange</v>
    <v>XNYS</v>
    <v>XNYS</v>
    <v>19300 International Blvd, SEATAC, WA, 98188-5304 US</v>
    <v>68.75</v>
    <v>2313</v>
    <v>Passenger Transportation Services</v>
    <v>Stock</v>
    <v>44265.020187904687</v>
    <v>2314</v>
    <v>66.204999999999998</v>
    <v>8446152000</v>
    <v>ALASKA AIR GROUP, INC.</v>
    <v>ALASKA AIR GROUP, INC.</v>
    <v>68.66</v>
    <v>0</v>
    <v>67.989999999999995</v>
    <v>66.89</v>
    <v>66.89</v>
    <v>124226400</v>
    <v>ALK</v>
    <v>ALASKA AIR GROUP, INC. (XNYS:ALK)</v>
    <v>1449131</v>
    <v>1911431</v>
    <v>1985</v>
  </rv>
  <rv s="2">
    <v>2315</v>
  </rv>
  <rv s="0">
    <v>https://www.bing.com/financeapi/forcetrigger?t=a1s6ww&amp;q=XNYS%3aES&amp;form=skydnc</v>
    <v>Learn more on Bing</v>
  </rv>
  <rv s="1">
    <v>en-US</v>
    <v>a1s6ww</v>
    <v>268435456</v>
    <v>1</v>
    <v>Powered by Refinitiv</v>
    <v>0</v>
    <v>Eversource Energy (XNYS:ES)</v>
    <v>2</v>
    <v>3</v>
    <v>Finance</v>
    <v>4</v>
    <v>96.66</v>
    <v>60.69</v>
    <v>0.2954</v>
    <v>1.04</v>
    <v>0</v>
    <v>1.29E-2</v>
    <v>0</v>
    <v>USD</v>
    <v>Eversource Energy is a utility holding company engaged in the energy delivery business. The Company operates through four segments: Electric Distribution, Electric Transmission, Natural Gas Distribution and Water Distribution. The Company's Electric Distribution segment consists of the distribution businesses, which are engaged in the distribution of electricity to retail customers in Connecticut, Massachusetts, New Hampshire and the regulated electric generation businesses. Its Electric Transmission segment owns and maintains transmission facilities that are part of an interstate power transmission grid over which electricity is transmitted throughout New England. Its Natural Gas Distribution segment distributes natural gas to its customers in Massachusetts and Connecticut. The Company also provides water utility services to residential, commercial, industrial, municipal and fire protection, and other customers in Connecticut, Massachusetts and New Hampshire.</v>
    <v>9299</v>
    <v>New York Stock Exchange</v>
    <v>XNYS</v>
    <v>XNYS</v>
    <v>300 Cadwell Dr, SPRINGFIELD, MA, 01104-1742 US</v>
    <v>82.01</v>
    <v>Electrical Utilities &amp; IPPs</v>
    <v>Stock</v>
    <v>44265.000000010936</v>
    <v>2317</v>
    <v>80.92</v>
    <v>27652930000</v>
    <v>Eversource Energy</v>
    <v>Eversource Energy</v>
    <v>81.17</v>
    <v>22.723299999999998</v>
    <v>80.62</v>
    <v>81.66</v>
    <v>81.66</v>
    <v>343003400</v>
    <v>ES</v>
    <v>Eversource Energy (XNYS:ES)</v>
    <v>1108819</v>
    <v>1464097</v>
    <v>1927</v>
  </rv>
  <rv s="2">
    <v>2318</v>
  </rv>
  <rv s="0">
    <v>http://it.wikipedia.org/wiki/Xylem</v>
    <v>Wikipedia</v>
  </rv>
  <rv s="3">
    <v>6</v>
    <v>2320</v>
  </rv>
  <rv s="4">
    <v>9</v>
    <v>https://www.bing.com/th?id=AMMS_194dfb417dc91827c78dedaac6a7e6f1&amp;qlt=95</v>
    <v>2321</v>
    <v>0</v>
    <v>https://www.bing.com/images/search?form=xlimg&amp;q=xylem+inc.</v>
    <v>Image of XYLEM INC.</v>
  </rv>
  <rv s="0">
    <v>https://www.bing.com/financeapi/forcetrigger?t=a26c9c&amp;q=XNYS%3aXYL&amp;form=skydnc</v>
    <v>Learn more on Bing</v>
  </rv>
  <rv s="7">
    <v>en-US</v>
    <v>a26c9c</v>
    <v>268435456</v>
    <v>1</v>
    <v>Powered by Refinitiv</v>
    <v>10</v>
    <v>XYLEM INC. (XNYS:XYL)</v>
    <v>7</v>
    <v>11</v>
    <v>Finance</v>
    <v>4</v>
    <v>108.84</v>
    <v>54.62</v>
    <v>1.0281</v>
    <v>-0.91</v>
    <v>0</v>
    <v>-9.016999999999999E-3</v>
    <v>0</v>
    <v>USD</v>
    <v>Xylem Inc. is a water technology company. The Company designs, manufactures and services engineered solutions across a range of critical applications. It is an equipment and service provider for water and wastewater applications with a portfolio of products and services addressing the cycle of water, from collection, distribution and use to the return of water to the environment. It has three business segments, which include Water Infrastructure, Applied Water and Sensus. Water Infrastructure focuses on the transportation, treatment and testing of water, offering a range of products, including water and wastewater pumps, and controls and systems. Applied Water serves the uses of water and focuses on the residential, commercial, industrial and agricultural markets. The Sensus segment's products include metering, networked communications, measurement and control technologies, software and services, including cloud-based analytics, remote monitoring and data management.</v>
    <v>16700</v>
    <v>New York Stock Exchange</v>
    <v>XNYS</v>
    <v>XNYS</v>
    <v>1 International Dr, RYE BROOK, NY, 10573 US</v>
    <v>102.45</v>
    <v>2322</v>
    <v>Machinery, Equipment &amp; Components</v>
    <v>Stock</v>
    <v>44265.000000057815</v>
    <v>2323</v>
    <v>99.95</v>
    <v>18201780000</v>
    <v>XYLEM INC.</v>
    <v>XYLEM INC.</v>
    <v>101.06</v>
    <v>72.006</v>
    <v>100.92</v>
    <v>100.01</v>
    <v>100.01</v>
    <v>180358500</v>
    <v>XYL</v>
    <v>XYLEM INC. (XNYS:XYL)</v>
    <v>906681</v>
    <v>1201354</v>
    <v>2011</v>
  </rv>
  <rv s="2">
    <v>2324</v>
  </rv>
  <rv s="0">
    <v>https://www.bing.com/financeapi/forcetrigger?t=a1oi1h&amp;q=XNYS%3aBIO&amp;form=skydnc</v>
    <v>Learn more on Bing</v>
  </rv>
  <rv s="1">
    <v>en-US</v>
    <v>a1oi1h</v>
    <v>268435456</v>
    <v>1</v>
    <v>Powered by Refinitiv</v>
    <v>0</v>
    <v>BIO-RAD LABORATORIES, INC. (XNYS:BIO)</v>
    <v>2</v>
    <v>3</v>
    <v>Finance</v>
    <v>4</v>
    <v>689</v>
    <v>309.38010000000003</v>
    <v>0.83440000000000003</v>
    <v>7.83</v>
    <v>0</v>
    <v>1.4130999999999999E-2</v>
    <v>0</v>
    <v>USD</v>
    <v>Bio-Rad Laboratories, Inc. manufactures and supplies the life science research, healthcare, analytical chemistry and other markets with a range of products and systems used to separate chemical and biological materials and to identify, analyze and purify their components. The Company operates through two segments: Life Science and Clinical Diagnostics. Life Science segment markets and develops, manufactures and markets approximately 6,000 reagents, apparatus and laboratory instruments. Its products are used in research techniques, biopharmaceutical production processes and food testing regimes. Clinical Diagnostics segment designs, manufactures, sells and supports test systems, informatics systems, test kits and specialized quality controls that serve clinical laboratories in the global diagnostics market.</v>
    <v>8000</v>
    <v>New York Stock Exchange</v>
    <v>XNYS</v>
    <v>XNYS</v>
    <v>1000 ALFRED NOBEL DR, HERCULES, CA, 94547-1811 US</v>
    <v>575.66999999999996</v>
    <v>Healthcare Equipment &amp; Supplies</v>
    <v>Stock</v>
    <v>44265.000000057815</v>
    <v>2326</v>
    <v>561.03</v>
    <v>16773350000</v>
    <v>BIO-RAD LABORATORIES, INC.</v>
    <v>BIO-RAD LABORATORIES, INC.</v>
    <v>562.20000000000005</v>
    <v>4.7447999999999997</v>
    <v>554.11</v>
    <v>561.94000000000005</v>
    <v>561.94000000000005</v>
    <v>29844060</v>
    <v>BIO</v>
    <v>BIO-RAD LABORATORIES, INC. (XNYS:BIO)</v>
    <v>189067</v>
    <v>250639</v>
    <v>1975</v>
  </rv>
  <rv s="2">
    <v>2327</v>
  </rv>
  <rv s="0">
    <v>https://www.bing.com/financeapi/forcetrigger?t=a213kr&amp;q=XNAS%3aPOOL&amp;form=skydnc</v>
    <v>Learn more on Bing</v>
  </rv>
  <rv s="1">
    <v>en-US</v>
    <v>a213kr</v>
    <v>268435456</v>
    <v>1</v>
    <v>Powered by Refinitiv</v>
    <v>0</v>
    <v>POOL CORPORATION (XNAS:POOL)</v>
    <v>2</v>
    <v>3</v>
    <v>Finance</v>
    <v>4</v>
    <v>401.29</v>
    <v>160.34970000000001</v>
    <v>0.73519999999999996</v>
    <v>8.17</v>
    <v>1.456E-3</v>
    <v>2.4883000000000002E-2</v>
    <v>0.49</v>
    <v>USD</v>
    <v>Pool Corporation is a distributor of swimming pool supplies, equipment and related leisure products. The Company is a distributor of irrigation and landscape products in the United States. As of December 31, 2016, the Company operated 344 sales centers in North America, Europe, South America and Australia, through its four distribution networks, including SCP Distributors (SCP), Superior Pool Products (Superior), Horizon Distributors (Horizon) and National Pool Tile (NPT). The Company's customers include swimming pool remodelers and builders; specialty retailers that sell swimming pool supplies; swimming pool repair and service businesses; irrigation construction and landscape maintenance contractors, and golf courses and other commercial customers. Its products include pool equipment and components for pool construction and the remodeling of existing pools, and irrigation and landscape products. Its products also include other pool construction and recreational products.</v>
    <v>4500</v>
    <v>Nasdaq Stock Market</v>
    <v>XNAS</v>
    <v>XNAS</v>
    <v>109 Northpark Blvd Fl 4, COVINGTON, LA, 70433-5005 US</v>
    <v>341.11500000000001</v>
    <v>Leisure Products</v>
    <v>Stock</v>
    <v>44264.995713182812</v>
    <v>2329</v>
    <v>330.2</v>
    <v>13208910000</v>
    <v>POOL CORPORATION</v>
    <v>POOL CORPORATION</v>
    <v>332.94</v>
    <v>36.534700000000001</v>
    <v>328.34</v>
    <v>336.51</v>
    <v>337</v>
    <v>40229370</v>
    <v>POOL</v>
    <v>POOL CORPORATION (XNAS:POOL)</v>
    <v>345206</v>
    <v>462711</v>
    <v>1993</v>
  </rv>
  <rv s="2">
    <v>2330</v>
  </rv>
  <rv s="0">
    <v>http://en.wikipedia.org/wiki/Harris_Corporation</v>
    <v>Wikipedia</v>
  </rv>
  <rv s="3">
    <v>6</v>
    <v>2332</v>
  </rv>
  <rv s="4">
    <v>9</v>
    <v>https://www.bing.com/th?id=AMMS_ae60ae46af6e7edfb53fc0eb119d061b&amp;qlt=95</v>
    <v>2333</v>
    <v>0</v>
    <v>https://www.bing.com/images/search?form=xlimg&amp;q=harris+corporation</v>
    <v>Image of L3HARRIS TECHNOLOGIES, INC.</v>
  </rv>
  <rv s="0">
    <v>https://www.bing.com/financeapi/forcetrigger?t=a1uvar&amp;q=XNYS%3aLHX&amp;form=skydnc</v>
    <v>Learn more on Bing</v>
  </rv>
  <rv s="7">
    <v>en-US</v>
    <v>a1uvar</v>
    <v>268435456</v>
    <v>1</v>
    <v>Powered by Refinitiv</v>
    <v>10</v>
    <v>L3HARRIS TECHNOLOGIES, INC. (XNYS:LHX)</v>
    <v>7</v>
    <v>11</v>
    <v>Finance</v>
    <v>4</v>
    <v>209.77</v>
    <v>142.01</v>
    <v>0.8589</v>
    <v>-3.07</v>
    <v>5.3200000000000001E-3</v>
    <v>-1.6070000000000001E-2</v>
    <v>1</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48000</v>
    <v>New York Stock Exchange</v>
    <v>XNYS</v>
    <v>XNYS</v>
    <v>1025 W Nasa Blvd, MELBOURNE, FL, 32919-0001 US</v>
    <v>192.11</v>
    <v>2334</v>
    <v>Aerospace &amp; Defense</v>
    <v>Stock</v>
    <v>44265.002066620313</v>
    <v>2335</v>
    <v>187.58</v>
    <v>39271290000</v>
    <v>L3HARRIS TECHNOLOGIES, INC.</v>
    <v>L3HARRIS TECHNOLOGIES, INC.</v>
    <v>191.11</v>
    <v>36.743699999999997</v>
    <v>191.04</v>
    <v>187.97</v>
    <v>188.97</v>
    <v>205565800</v>
    <v>LHX</v>
    <v>L3HARRIS TECHNOLOGIES, INC. (XNYS:LHX)</v>
    <v>986088</v>
    <v>1321827</v>
    <v>1926</v>
  </rv>
  <rv s="2">
    <v>2336</v>
  </rv>
  <rv s="0">
    <v>http://ja.wikipedia.org/wiki/サイモン・プロパティ・グループ</v>
    <v>Wikipedia</v>
  </rv>
  <rv s="3">
    <v>6</v>
    <v>2338</v>
  </rv>
  <rv s="4">
    <v>9</v>
    <v>https://www.bing.com/th?id=AMMS_5952a18a5f3a433342f4f2c0e7cd62ba&amp;qlt=95</v>
    <v>2339</v>
    <v>0</v>
    <v>https://www.bing.com/images/search?form=xlimg&amp;q=simon+property+group</v>
    <v>Image of SIMON PROPERTY GROUP, INC.</v>
  </rv>
  <rv s="0">
    <v>https://www.bing.com/financeapi/forcetrigger?t=a23d6h&amp;q=XNYS%3aSPG&amp;form=skydnc</v>
    <v>Learn more on Bing</v>
  </rv>
  <rv s="7">
    <v>en-US</v>
    <v>a23d6h</v>
    <v>268435456</v>
    <v>1</v>
    <v>Powered by Refinitiv</v>
    <v>10</v>
    <v>SIMON PROPERTY GROUP, INC. (XNYS:SPG)</v>
    <v>7</v>
    <v>11</v>
    <v>Finance</v>
    <v>4</v>
    <v>121.3099</v>
    <v>42.25</v>
    <v>1.5563</v>
    <v>-0.7</v>
    <v>1.802E-3</v>
    <v>-6.267E-3</v>
    <v>0.2</v>
    <v>USD</v>
    <v>Simon Property Group, Inc. is a self-administered and self-managed real estate investment trust (REIT). The Company owns, develops and manages retail real estate properties, which consist primarily of malls, Premium Outlets and The Mills. Simon Property Group, L.P. (Operating Partnership), is the Company's partnership subsidiary that owns all of its real estate properties and other assets. As of December 31, 2016, the Company owned or held an interest in 206 income-producing properties in the United States, which consisted of 108 malls, 67 Premium Outlets, 14 Mills, four lifestyle centers, and 13 other retail properties in 37 states and Puerto Rico. As of December 31, 2016, it had redevelopment and expansion projects, including the addition of anchors, big box tenants, and restaurants, underway at 27 properties in the United States and it had one outlet and one other retail project under development.</v>
    <v>3000</v>
    <v>New York Stock Exchange</v>
    <v>XNYS</v>
    <v>XNYS</v>
    <v>225 W Washington St, INDIANAPOLIS, IN, 46204-3438 US</v>
    <v>112.75</v>
    <v>2340</v>
    <v>Residential &amp; Commercial REIT</v>
    <v>Stock</v>
    <v>44265.041098171096</v>
    <v>2341</v>
    <v>108.71</v>
    <v>36693610000</v>
    <v>SIMON PROPERTY GROUP, INC.</v>
    <v>SIMON PROPERTY GROUP, INC.</v>
    <v>112.2</v>
    <v>31.067</v>
    <v>111.7</v>
    <v>111</v>
    <v>111.2</v>
    <v>328501400</v>
    <v>SPG</v>
    <v>SIMON PROPERTY GROUP, INC. (XNYS:SPG)</v>
    <v>2863360</v>
    <v>3838915</v>
    <v>1998</v>
  </rv>
  <rv s="2">
    <v>2342</v>
  </rv>
  <rv s="0">
    <v>http://en.wikipedia.org/wiki/Leidos</v>
    <v>Wikipedia</v>
  </rv>
  <rv s="3">
    <v>6</v>
    <v>2344</v>
  </rv>
  <rv s="4">
    <v>9</v>
    <v>https://www.bing.com/th?id=AMMS_fc787fa5d503be2846695af23825888c&amp;qlt=95</v>
    <v>2345</v>
    <v>0</v>
    <v>https://www.bing.com/images/search?form=xlimg&amp;q=leidos</v>
    <v>Image of LEIDOS HOLDINGS, INC.</v>
  </rv>
  <rv s="0">
    <v>https://www.bing.com/financeapi/forcetrigger?t=a1wt7w&amp;q=XNYS%3aLDOS&amp;form=skydnc</v>
    <v>Learn more on Bing</v>
  </rv>
  <rv s="7">
    <v>en-US</v>
    <v>a1wt7w</v>
    <v>268435456</v>
    <v>1</v>
    <v>Powered by Refinitiv</v>
    <v>10</v>
    <v>LEIDOS HOLDINGS, INC. (XNYS:LDOS)</v>
    <v>7</v>
    <v>11</v>
    <v>Finance</v>
    <v>4</v>
    <v>113.75</v>
    <v>68</v>
    <v>0.88739999999999997</v>
    <v>1.26</v>
    <v>1.8657999999999998E-2</v>
    <v>1.3696E-2</v>
    <v>1.74</v>
    <v>USD</v>
    <v>Leidos Holdings, Inc. is a global science and technology company. The Company provides technology and engineering services and solutions in the defense, intelligence, civil and health markets. Its segments include National Security Solutions (NSS), Information Systems &amp; Global Solutions (IS&amp;GS), Health and Infrastructure (HIS), and Corporate and Other. The NSS segment provides a portfolio of national security solutions and systems. The IS&amp;GS segment focuses on providing information technology, management and engineering services to civil, defense and intelligence agencies of the United States government. HIS segment serves customers, including the United States federal government, state and local governmental agencies, foreign governments, healthcare providers and commercial enterprises. Its infrastructure business is focused on integrating and protecting physical, digital and data domains. The Corporate and Other segment includes the operations of various corporate activities.</v>
    <v>39000</v>
    <v>New York Stock Exchange</v>
    <v>XNYS</v>
    <v>XNYS</v>
    <v>1750 PRESIDENTS STREET, RESTON, VA, 20190 US</v>
    <v>94.96</v>
    <v>2346</v>
    <v>Software &amp; IT Services</v>
    <v>Stock</v>
    <v>44265.026721168753</v>
    <v>2347</v>
    <v>92.61</v>
    <v>13054320000</v>
    <v>LEIDOS HOLDINGS, INC.</v>
    <v>LEIDOS HOLDINGS, INC.</v>
    <v>92.64</v>
    <v>21.095500000000001</v>
    <v>92</v>
    <v>93.26</v>
    <v>95</v>
    <v>141894700</v>
    <v>LDOS</v>
    <v>LEIDOS HOLDINGS, INC. (XNYS:LDOS)</v>
    <v>924562</v>
    <v>1240908</v>
    <v>2005</v>
  </rv>
  <rv s="2">
    <v>2348</v>
  </rv>
  <rv s="0">
    <v>https://www.bing.com/financeapi/forcetrigger?t=a1yw1h&amp;q=XNYS%3aNVR&amp;form=skydnc</v>
    <v>Learn more on Bing</v>
  </rv>
  <rv s="1">
    <v>en-US</v>
    <v>a1yw1h</v>
    <v>268435456</v>
    <v>1</v>
    <v>Powered by Refinitiv</v>
    <v>0</v>
    <v>NVR, Inc. (XNYS:NVR)</v>
    <v>2</v>
    <v>3</v>
    <v>Finance</v>
    <v>4</v>
    <v>4806.5443999999998</v>
    <v>2043.01</v>
    <v>1.0111000000000001</v>
    <v>2.33</v>
    <v>0</v>
    <v>4.9580000000000002E-4</v>
    <v>0</v>
    <v>USD</v>
    <v>NVR, Inc. is engaged in the construction and sale of single-family detached homes, townhomes and condominium buildings. The Company's segments are Homebuilding Mid Atlantic, Homebuilding North East, Homebuilding Mid East, Homebuilding South East and Mortgage Banking. Its Homebuilding Mid Atlantic segment operates in various geographic regions, which include Maryland, Virginia, West Virginia, Delaware and Washington, District of Columbia (D.C.). Its Homebuilding North East segment operates in various geographic regions, which include New Jersey and Eastern Pennsylvania. Its Homebuilding Mid East segment operates in various geographic regions, which include New York, Ohio, Indiana and Illinois, The Homebuilding South East segment operates in various geographic regions, which include North Carolina, South Carolina, Florida and Tennessee. The Mortgage Banking segment provides mortgage-related services to home building customers through its mortgage banking operations.</v>
    <v>6100</v>
    <v>New York Stock Exchange</v>
    <v>XNYS</v>
    <v>XNYS</v>
    <v>11700 Plaza America Dr Ste 500, RESTON, VA, 20190-4792 US</v>
    <v>4784.7700000000004</v>
    <v>Homebuilding &amp; Construction Supplies</v>
    <v>Stock</v>
    <v>44265.000000022657</v>
    <v>2350</v>
    <v>4683.8747000000003</v>
    <v>17300670000</v>
    <v>NVR, Inc.</v>
    <v>NVR, Inc.</v>
    <v>4742.6099999999997</v>
    <v>20.505199999999999</v>
    <v>4699.76</v>
    <v>4702.09</v>
    <v>4702.09</v>
    <v>3681180</v>
    <v>NVR</v>
    <v>NVR, Inc. (XNYS:NVR)</v>
    <v>16924</v>
    <v>22747</v>
    <v>1993</v>
  </rv>
  <rv s="2">
    <v>2351</v>
  </rv>
  <rv s="0">
    <v>http://en.wikipedia.org/wiki/Varian_Medical_Systems</v>
    <v>Wikipedia</v>
  </rv>
  <rv s="3">
    <v>6</v>
    <v>2353</v>
  </rv>
  <rv s="4">
    <v>9</v>
    <v>https://www.bing.com/th?id=AMMS_081ee3274d479a887b3cd62189d7fad7&amp;qlt=95</v>
    <v>2354</v>
    <v>0</v>
    <v>https://www.bing.com/images/search?form=xlimg&amp;q=varian+medical+systems</v>
    <v>Image of VARIAN MEDICAL SYSTEMS, INC.</v>
  </rv>
  <rv s="0">
    <v>https://www.bing.com/financeapi/forcetrigger?t=a256ww&amp;q=XNYS%3aVAR&amp;form=skydnc</v>
    <v>Learn more on Bing</v>
  </rv>
  <rv s="7">
    <v>en-US</v>
    <v>a256ww</v>
    <v>268435456</v>
    <v>1</v>
    <v>Powered by Refinitiv</v>
    <v>10</v>
    <v>VARIAN MEDICAL SYSTEMS, INC. (XNYS:VAR)</v>
    <v>7</v>
    <v>19</v>
    <v>Finance</v>
    <v>4</v>
    <v>176.5</v>
    <v>89.62</v>
    <v>1.0886</v>
    <v>0</v>
    <v>0</v>
    <v>0</v>
    <v>0</v>
    <v>USD</v>
    <v>Varian Medical Systems, Inc. is a manufacturer of medical devices and software for treating cancer and other medical conditions with radiotherapy, cardiac radioablation, radiosurgery, proton therapy and brachytherapy. The Company also has Varian Particle Therapy (VPT) and the operations of the Ginzton Technology Center (GTC). Its VPT business develops, designs, manufactures, sells and services products and systems for delivering proton therapy, another form of external beam radiotherapy using proton beams for the treatment of cancer. Its ProBeam system is capable of delivering intensity modulated proton therapy (IMPT) using pencil beam scanning technology. Its ProBeam Compact is a single room proton therapy product. Through its subsidiary, Cooperative CL Enterprises, the Company distributes radiotherapy equipments in Taiwan.</v>
    <v>10613</v>
    <v>New York Stock Exchange</v>
    <v>XNYS</v>
    <v>XNYS</v>
    <v>3100 Hansen Way Bldg 4A, PALO ALTO, CA, 94304-1038 US</v>
    <v>176.1</v>
    <v>2355</v>
    <v>Healthcare Equipment &amp; Supplies</v>
    <v>Stock</v>
    <v>44265</v>
    <v>2356</v>
    <v>175.8</v>
    <v>16146180000</v>
    <v>VARIAN MEDICAL SYSTEMS, INC.</v>
    <v>VARIAN MEDICAL SYSTEMS, INC.</v>
    <v>175.82</v>
    <v>58.582000000000001</v>
    <v>175.81</v>
    <v>175.81</v>
    <v>175.81</v>
    <v>91838810</v>
    <v>VAR</v>
    <v>VARIAN MEDICAL SYSTEMS, INC. (XNYS:VAR)</v>
    <v>526387</v>
    <v>710279</v>
    <v>1976</v>
  </rv>
  <rv s="2">
    <v>2357</v>
  </rv>
  <rv s="0">
    <v>http://en.wikipedia.org/wiki/Public_Storage</v>
    <v>Wikipedia</v>
  </rv>
  <rv s="3">
    <v>6</v>
    <v>2359</v>
  </rv>
  <rv s="4">
    <v>9</v>
    <v>https://www.bing.com/th?id=AMMS_7d038610a9bc3f76c4d2cc01c1c25911&amp;qlt=95</v>
    <v>2360</v>
    <v>0</v>
    <v>https://www.bing.com/images/search?form=xlimg&amp;q=public+storage</v>
    <v>Image of PUBLIC STORAGE</v>
  </rv>
  <rv s="0">
    <v>https://www.bing.com/financeapi/forcetrigger?t=a218mw&amp;q=XNYS%3aPSA&amp;form=skydnc</v>
    <v>Learn more on Bing</v>
  </rv>
  <rv s="7">
    <v>en-US</v>
    <v>a218mw</v>
    <v>268435456</v>
    <v>1</v>
    <v>Powered by Refinitiv</v>
    <v>10</v>
    <v>PUBLIC STORAGE (XNYS:PSA)</v>
    <v>7</v>
    <v>11</v>
    <v>Finance</v>
    <v>4</v>
    <v>246.52</v>
    <v>155.37</v>
    <v>4.87E-2</v>
    <v>1.38</v>
    <v>1.5409999999999998E-3</v>
    <v>5.7829999999999999E-3</v>
    <v>0.37</v>
    <v>USD</v>
    <v>Public Storage is a real estate investment trust (REIT). The Company's principal business activities include the ownership and operation of self-storage facilities, which offer storage spaces for lease, generally on a month-to-month basis, for personal and business use, ancillary activities, such as merchandise sales and tenant reinsurance to the tenants at its self-storage facilities, as well as the acquisition and development of additional self-storage space. The Company's segments include Self-Storage Operations, Ancillary Operations, Investment in PS Business Parks, Inc. (PSB) and Investment in Shurgard Europe. As of December 31, 2016, the Company had direct and indirect equity interests in 2,348 self-storage facilities (with approximately 154 million net rentable square feet) located in 38 states in the United States operating under the Public Storage name.</v>
    <v>5400</v>
    <v>New York Stock Exchange</v>
    <v>XNYS</v>
    <v>XNYS</v>
    <v>701 Western Ave, GLENDALE, CA, 91201-2349 US</v>
    <v>242.3099</v>
    <v>2361</v>
    <v>Residential &amp; Commercial REIT</v>
    <v>Stock</v>
    <v>44265.000000046093</v>
    <v>2362</v>
    <v>238.01</v>
    <v>41742790000</v>
    <v>PUBLIC STORAGE</v>
    <v>PUBLIC STORAGE</v>
    <v>238.67</v>
    <v>37.967100000000002</v>
    <v>238.65</v>
    <v>240.03</v>
    <v>240.4</v>
    <v>174912200</v>
    <v>PSA</v>
    <v>PUBLIC STORAGE (XNYS:PSA)</v>
    <v>584405</v>
    <v>792718</v>
    <v>2007</v>
  </rv>
  <rv s="2">
    <v>2363</v>
  </rv>
  <rv s="0">
    <v>http://ko.wikipedia.org/wiki/디어_앤_컴파니</v>
    <v>Wikipedia</v>
  </rv>
  <rv s="3">
    <v>149</v>
    <v>2365</v>
  </rv>
  <rv s="4">
    <v>9</v>
    <v>https://www.bing.com/th?id=AMMS_0ddddd97f5e65607e2665d877387f12d&amp;qlt=95</v>
    <v>2366</v>
    <v>0</v>
    <v>https://www.bing.com/images/search?form=xlimg&amp;q=john+deere</v>
    <v>Image of DEERE &amp; COMPANY</v>
  </rv>
  <rv s="0">
    <v>https://www.bing.com/financeapi/forcetrigger?t=a1qvjc&amp;q=XNYS%3aDE&amp;form=skydnc</v>
    <v>Learn more on Bing</v>
  </rv>
  <rv s="7">
    <v>en-US</v>
    <v>a1qvjc</v>
    <v>268435456</v>
    <v>1</v>
    <v>Powered by Refinitiv</v>
    <v>10</v>
    <v>DEERE &amp; COMPANY (XNYS:DE)</v>
    <v>7</v>
    <v>11</v>
    <v>Finance</v>
    <v>4</v>
    <v>363.31</v>
    <v>106.14</v>
    <v>1.0668</v>
    <v>-1.01</v>
    <v>3.686E-3</v>
    <v>-2.856E-3</v>
    <v>1.3</v>
    <v>USD</v>
    <v>Deere &amp; Company is engaged in equipment operations. The Company is engaged in providing financial services. The Company operates through three business segments: agriculture and turf, construction and forestry, and financial services. The agriculture and turf segment manufactures and distributes a line of agriculture and turf equipment and related service parts. The construction and forestry segment provides a line of construction equipment, and forestry machines and attachments available in the world. The construction and forestry segment is also engaged in providing fleet management telematics solutions. The financial services segment primarily finances sales and leases by the Company dealers of new and used agriculture and turf equipment and construction and forestry equipment. The financial services segment also provides wholesale financing to dealers of the foregoing equipment, finances retail revolving charge accounts and offers extended equipment warranties.</v>
    <v>69600</v>
    <v>New York Stock Exchange</v>
    <v>XNYS</v>
    <v>XNYS</v>
    <v>1 John Deere Pl, MOLINE, IL, 61265-8098 US</v>
    <v>357.39</v>
    <v>2367</v>
    <v>Machinery, Equipment &amp; Components</v>
    <v>Stock</v>
    <v>44265.035676642969</v>
    <v>2368</v>
    <v>351.87</v>
    <v>110863300000</v>
    <v>DEERE &amp; COMPANY</v>
    <v>DEERE &amp; COMPANY</v>
    <v>354.72</v>
    <v>32.356000000000002</v>
    <v>353.7</v>
    <v>352.69</v>
    <v>353.99</v>
    <v>313438900</v>
    <v>DE</v>
    <v>DEERE &amp; COMPANY (XNYS:DE)</v>
    <v>1457115</v>
    <v>1985437</v>
    <v>1958</v>
  </rv>
  <rv s="2">
    <v>2369</v>
  </rv>
  <rv s="0">
    <v>https://www.bing.com/financeapi/forcetrigger?t=a25f6h&amp;q=XNYS%3aVMC&amp;form=skydnc</v>
    <v>Learn more on Bing</v>
  </rv>
  <rv s="1">
    <v>en-US</v>
    <v>a25f6h</v>
    <v>268435456</v>
    <v>1</v>
    <v>Powered by Refinitiv</v>
    <v>0</v>
    <v>VULCAN MATERIALS COMPANY (XNYS:VMC)</v>
    <v>2</v>
    <v>22</v>
    <v>Finance</v>
    <v>4</v>
    <v>175.02</v>
    <v>65.56</v>
    <v>0.58240000000000003</v>
    <v>-1.28</v>
    <v>-1.6803999999999999E-2</v>
    <v>-7.5690000000000002E-3</v>
    <v>-2.82</v>
    <v>USD</v>
    <v>Vulcan Materials Company is a supplier of construction aggregates (primarily crushed stone, sand and gravel) and a producer of asphalt mix and ready-mixed concrete. The Company operates through four segments: Aggregates, Asphalt Mix, Concrete and Calcium. The Aggregates segment produces and sells aggregates (crushed stone, sand and gravel, sand, and other aggregates) and related products and services (transportation and other). The Company produces and sells asphalt mix in Arizona, California, New Mexico and Texas. The Company produces and sells ready-mixed concrete in Georgia, Maryland, New Mexico, Texas, Virginia, Washington District of Columbia and the Bahamas. The Calcium segment consists of a Florida facility that mines, produces and sells calcium products. As of December 31, 2016, it had 337 active aggregates facilities. The Company sells aggregates that are used as ballast for construction and maintenance of railroad tracks.</v>
    <v>8431</v>
    <v>New York Stock Exchange</v>
    <v>XNYS</v>
    <v>XNYS</v>
    <v>1200 Urban Center Dr, BIRMINGHAM, AL, 35242-2545 US</v>
    <v>169.99</v>
    <v>Construction Materials</v>
    <v>Stock</v>
    <v>44265</v>
    <v>2371</v>
    <v>166.13</v>
    <v>22413710000</v>
    <v>VULCAN MATERIALS COMPANY</v>
    <v>VULCAN MATERIALS COMPANY</v>
    <v>169.66</v>
    <v>38.317799999999998</v>
    <v>169.1</v>
    <v>167.82</v>
    <v>165</v>
    <v>132547100</v>
    <v>VMC</v>
    <v>VULCAN MATERIALS COMPANY (XNYS:VMC)</v>
    <v>583921</v>
    <v>799324</v>
    <v>2007</v>
  </rv>
  <rv s="2">
    <v>2372</v>
  </rv>
  <rv s="0">
    <v>http://en.wikipedia.org/wiki/Arista_Networks</v>
    <v>Wikipedia</v>
  </rv>
  <rv s="3">
    <v>6</v>
    <v>2374</v>
  </rv>
  <rv s="4">
    <v>9</v>
    <v>https://www.bing.com/th?id=AMMS_38052122c20b41c66e919903f5fb1fcd&amp;qlt=95</v>
    <v>2375</v>
    <v>0</v>
    <v>https://www.bing.com/images/search?form=xlimg&amp;q=arista+networks</v>
    <v>Image of ARISTA NETWORKS, INC.</v>
  </rv>
  <rv s="0">
    <v>https://www.bing.com/financeapi/forcetrigger?t=a1nihw&amp;q=XNYS%3aANET&amp;form=skydnc</v>
    <v>Learn more on Bing</v>
  </rv>
  <rv s="7">
    <v>en-US</v>
    <v>a1nihw</v>
    <v>268435456</v>
    <v>1</v>
    <v>Powered by Refinitiv</v>
    <v>10</v>
    <v>ARISTA NETWORKS, INC. (XNYS:ANET)</v>
    <v>7</v>
    <v>11</v>
    <v>Finance</v>
    <v>4</v>
    <v>326.60000000000002</v>
    <v>156.63</v>
    <v>1.1848000000000001</v>
    <v>8.1999999999999993</v>
    <v>-1.4218999999999999E-2</v>
    <v>3.0615999999999997E-2</v>
    <v>-3.9249999999999998</v>
    <v>USD</v>
    <v>Arista Networks, Inc. is a supplier of cloud networking solutions that use software innovations to address the needs of Internet companies, cloud service providers and data centers for enterprise support. It develops, markets and sells cloud networking solutions, which consist of its Gigabit Ethernet switches and related software. The Company's cloud networking solutions consist of its Extensible Operating System (EOS), a set of network applications and its Ethernet switching and routing platforms. The programmability of EOS has allowed it to create a set of software applications that address the requirements of cloud networking, including workflow automation, network visibility and analytics, and has also allowed it to integrate with a range of third-party applications for virtualization, management, automation, orchestration and network services. EOS supports cloud and virtualization solutions, including VMware NSX, Microsoft System Center and other cloud management frameworks.</v>
    <v>2613</v>
    <v>New York Stock Exchange</v>
    <v>XNYS</v>
    <v>XNYS</v>
    <v>5453 Great America Pkwy, SANTA CLARA, CA, 95054-3645 US</v>
    <v>278.82990000000001</v>
    <v>2376</v>
    <v>Communications &amp; Networking</v>
    <v>Stock</v>
    <v>44265.000000057815</v>
    <v>2377</v>
    <v>270.56</v>
    <v>20443880000</v>
    <v>ARISTA NETWORKS, INC.</v>
    <v>ARISTA NETWORKS, INC.</v>
    <v>270.77</v>
    <v>33.530500000000004</v>
    <v>267.83</v>
    <v>276.02999999999997</v>
    <v>272.10500000000002</v>
    <v>76331570</v>
    <v>ANET</v>
    <v>ARISTA NETWORKS, INC. (XNYS:ANET)</v>
    <v>457779</v>
    <v>627315</v>
    <v>2011</v>
  </rv>
  <rv s="2">
    <v>2378</v>
  </rv>
  <rv s="0">
    <v>https://www.bing.com/financeapi/forcetrigger?t=a25xgh&amp;q=XNAS%3aWLTW&amp;form=skydnc</v>
    <v>Learn more on Bing</v>
  </rv>
  <rv s="1">
    <v>en-US</v>
    <v>a25xgh</v>
    <v>268435456</v>
    <v>1</v>
    <v>Powered by Refinitiv</v>
    <v>0</v>
    <v>Willis Towers Watson Public Limited Company (XNAS:WLTW)</v>
    <v>2</v>
    <v>3</v>
    <v>Finance</v>
    <v>4</v>
    <v>232.34</v>
    <v>143.34</v>
    <v>0.78059999999999996</v>
    <v>1.1499999999999999</v>
    <v>3.0919999999999998E-4</v>
    <v>5.1060000000000003E-3</v>
    <v>7.0000000000000007E-2</v>
    <v>USD</v>
    <v>Willis Towers Watson Public Limited Company (Willis Towers Watson) is a holding company. The Company operates as a global advisory, broking and solutions company. It is engaged in offering risk management, insurance broking, consulting, technology and solutions, and private exchanges. The Company operates through eight segments: Willis International; Willis North America; Willis Capital, Wholesale &amp; Reinsurance (CWR); Willis GB; Towers Watson Benefits; Towers Watson Exchange Solutions; Towers Watson Risk and Financial Services; and Towers Watson Talent and Rewards. The Willis GB segment comprises four business units: Property and Casualty, Transport, Financial Lines and Retail Networks. The Willis Capital Wholesale and Reinsurance segment includes Willis Re; Willis Capital Markets &amp; Advisory; Willis' wholesale business, and Willis Portfolio Underwriting Services. The Willis North America segment provides risk management, insurance brokerage and related risk services.</v>
    <v>46100</v>
    <v>Nasdaq Stock Market</v>
    <v>XNAS</v>
    <v>XNAS</v>
    <v>51 Lime Street, LONDON, UNITED KINGDOM-NA, EC3M 7DQ GB</v>
    <v>229.09</v>
    <v>Insurance</v>
    <v>Stock</v>
    <v>44264.924776631247</v>
    <v>2380</v>
    <v>224.6</v>
    <v>29048030000</v>
    <v>Willis Towers Watson Public Limited Company</v>
    <v>Willis Towers Watson Public Limited Company</v>
    <v>225.23</v>
    <v>27.721900000000002</v>
    <v>225.23</v>
    <v>226.38</v>
    <v>226.45</v>
    <v>128970500</v>
    <v>WLTW</v>
    <v>Willis Towers Watson Public Limited Company (XNAS:WLTW)</v>
    <v>713792</v>
    <v>980459</v>
    <v>2009</v>
  </rv>
  <rv s="2">
    <v>2381</v>
  </rv>
  <rv s="0">
    <v>http://en.wikipedia.org/wiki/People's_United_Financial</v>
    <v>Wikipedia</v>
  </rv>
  <rv s="3">
    <v>6</v>
    <v>2383</v>
  </rv>
  <rv s="4">
    <v>9</v>
    <v>https://www.bing.com/th?id=AMMS_0192d179946471a334ec1be1a67b7058&amp;qlt=95</v>
    <v>2384</v>
    <v>0</v>
    <v>https://www.bing.com/images/search?form=xlimg&amp;q=people%27s+united+bank</v>
    <v>Image of PEOPLE'S UNITED FINANCIAL, INC.</v>
  </rv>
  <rv s="0">
    <v>https://www.bing.com/financeapi/forcetrigger?t=a1zhoc&amp;q=XNAS%3aPBCT&amp;form=skydnc</v>
    <v>Learn more on Bing</v>
  </rv>
  <rv s="7">
    <v>en-US</v>
    <v>a1zhoc</v>
    <v>268435456</v>
    <v>1</v>
    <v>Powered by Refinitiv</v>
    <v>10</v>
    <v>PEOPLE'S UNITED FINANCIAL, INC. (XNAS:PBCT)</v>
    <v>7</v>
    <v>11</v>
    <v>Finance</v>
    <v>4</v>
    <v>19.395</v>
    <v>9.3699999999999992</v>
    <v>1.2394000000000001</v>
    <v>-0.69</v>
    <v>0</v>
    <v>-3.6799999999999999E-2</v>
    <v>0</v>
    <v>USD</v>
    <v>People's United Financial, Inc. is a bank holding company and a financial holding company of People's United Bank (the Bank). The Bank is engaged in providing commercial banking, retail banking and wealth management services to individual, corporate and municipal customers. The Company operates through two segments: Commercial Banking and Retail Banking. Commercial Banking segment is engaged in commercial real estate lending, commercial and industrial lending, and commercial deposit gathering activities. It offers cash management, correspondent banking, municipal banking, institutional trust services, corporate trust and private banking, among others. Retail Banking segment provides consumer lending (including residential mortgage and home equity lending) and consumer deposit gathering activities. The Retail Banking segment also includes brokerage, financial advisory services, investment management services and non-institutional trust services.</v>
    <v>5640</v>
    <v>Nasdaq Stock Market</v>
    <v>XNAS</v>
    <v>XNAS</v>
    <v>850 Main St, BRIDGEPORT, CT, 06604-4917 US</v>
    <v>18.5</v>
    <v>2385</v>
    <v>Banking Services</v>
    <v>Stock</v>
    <v>44265.030856446094</v>
    <v>2386</v>
    <v>17.95</v>
    <v>7978592000</v>
    <v>PEOPLE'S UNITED FINANCIAL, INC.</v>
    <v>PEOPLE'S UNITED FINANCIAL, INC.</v>
    <v>18.5</v>
    <v>38.295000000000002</v>
    <v>18.75</v>
    <v>18.059999999999999</v>
    <v>18.059999999999999</v>
    <v>425524900</v>
    <v>PBCT</v>
    <v>PEOPLE'S UNITED FINANCIAL, INC. (XNAS:PBCT)</v>
    <v>4969951</v>
    <v>6840961</v>
    <v>2006</v>
  </rv>
  <rv s="2">
    <v>2387</v>
  </rv>
  <rv s="0">
    <v>http://en.wikipedia.org/wiki/The_Mosaic_Company</v>
    <v>Wikipedia</v>
  </rv>
  <rv s="3">
    <v>6</v>
    <v>2389</v>
  </rv>
  <rv s="4">
    <v>9</v>
    <v>https://www.bing.com/th?id=AMMS_359371f97cf9a45d669fa44611c79096&amp;qlt=95</v>
    <v>2390</v>
    <v>0</v>
    <v>https://www.bing.com/images/search?form=xlimg&amp;q=the+mosaic+company</v>
    <v>Image of THE MOSAIC COMPANY</v>
  </rv>
  <rv s="0">
    <v>https://www.bing.com/financeapi/forcetrigger?t=a1xv4c&amp;q=XNYS%3aMOS&amp;form=skydnc</v>
    <v>Learn more on Bing</v>
  </rv>
  <rv s="7">
    <v>en-US</v>
    <v>a1xv4c</v>
    <v>268435456</v>
    <v>1</v>
    <v>Powered by Refinitiv</v>
    <v>10</v>
    <v>THE MOSAIC COMPANY (XNYS:MOS)</v>
    <v>7</v>
    <v>11</v>
    <v>Finance</v>
    <v>4</v>
    <v>33.229999999999997</v>
    <v>6.5</v>
    <v>1.8388</v>
    <v>0.08</v>
    <v>2.9239999999999999E-3</v>
    <v>2.6059999999999998E-3</v>
    <v>0.09</v>
    <v>USD</v>
    <v>The Mosaic Company is a producer and marketer of concentrated phosphate and potash crop nutrients. The Company operates through three segments: Phosphates, Potash and Mosaic Fertilizantes. It serves customers in approximately 40 countries. The Phosphates segment owns and operates mines and production facilities in Florida, which produce concentrated phosphate crop nutrients and phosphate-based animal feed ingredients, and processing plants in Louisiana, which produces concentrated phosphate crop nutrients. The Potash segment mines and processes potash in Canada and the United States, and sells potash in North America and internationally. The Mosaic Fertilizantes segment owns and operates mines, chemical plants, crop nutrient blending and bagging facilities, port terminals and warehouses in Brazil and Paraguay, which produce and sell concentrated phosphates crop nutrients, phosphate-based animal feed ingredients and potash fertilizer.</v>
    <v>12617</v>
    <v>New York Stock Exchange</v>
    <v>XNYS</v>
    <v>XNYS</v>
    <v>101 E Kennedy Blvd Ste 2500, TAMPA, FL, 33602-3650 US</v>
    <v>31.24</v>
    <v>2391</v>
    <v>Chemicals</v>
    <v>Stock</v>
    <v>44265.024038078125</v>
    <v>2392</v>
    <v>30.02</v>
    <v>11638170000</v>
    <v>THE MOSAIC COMPANY</v>
    <v>THE MOSAIC COMPANY</v>
    <v>30.99</v>
    <v>18.690899999999999</v>
    <v>30.7</v>
    <v>30.78</v>
    <v>30.87</v>
    <v>379093400</v>
    <v>MOS</v>
    <v>THE MOSAIC COMPANY (XNYS:MOS)</v>
    <v>4711877</v>
    <v>6499833</v>
    <v>2004</v>
  </rv>
  <rv s="2">
    <v>2393</v>
  </rv>
  <rv s="0">
    <v>http://en.wikipedia.org/wiki/Pfizer</v>
    <v>Wikipedia</v>
  </rv>
  <rv s="3">
    <v>6</v>
    <v>2395</v>
  </rv>
  <rv s="4">
    <v>9</v>
    <v>https://www.bing.com/th?id=AMMS_751a4e7277822d06b1b3a01f2e88a224&amp;qlt=95</v>
    <v>2396</v>
    <v>0</v>
    <v>https://www.bing.com/images/search?form=xlimg&amp;q=pfizer</v>
    <v>Image of PFIZER INC.</v>
  </rv>
  <rv s="0">
    <v>https://www.bing.com/financeapi/forcetrigger?t=a1zqnm&amp;q=XNYS%3aPFE&amp;form=skydnc</v>
    <v>Learn more on Bing</v>
  </rv>
  <rv s="7">
    <v>en-US</v>
    <v>a1zqnm</v>
    <v>268435456</v>
    <v>1</v>
    <v>Powered by Refinitiv</v>
    <v>10</v>
    <v>PFIZER INC. (XNYS:PFE)</v>
    <v>7</v>
    <v>11</v>
    <v>Finance</v>
    <v>4</v>
    <v>43.079700000000003</v>
    <v>26.428799999999999</v>
    <v>0.68730000000000002</v>
    <v>0.1</v>
    <v>2.032E-3</v>
    <v>2.9110000000000004E-3</v>
    <v>7.0000000000000007E-2</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78500</v>
    <v>New York Stock Exchange</v>
    <v>XNYS</v>
    <v>XNYS</v>
    <v>235 E 42ND ST, NEW YORK, NY, 10017-5703 US</v>
    <v>34.85</v>
    <v>2397</v>
    <v>Pharmaceuticals</v>
    <v>Stock</v>
    <v>44265.041411400001</v>
    <v>2398</v>
    <v>34.44</v>
    <v>191591600000</v>
    <v>PFIZER INC.</v>
    <v>PFIZER INC.</v>
    <v>34.54</v>
    <v>27.509899999999998</v>
    <v>34.35</v>
    <v>34.450000000000003</v>
    <v>34.520000000000003</v>
    <v>5577629000</v>
    <v>PFE</v>
    <v>PFIZER INC. (XNYS:PFE)</v>
    <v>25167096</v>
    <v>34793826</v>
    <v>1942</v>
  </rv>
  <rv s="2">
    <v>2399</v>
  </rv>
  <rv s="0">
    <v>https://www.bing.com/financeapi/forcetrigger?t=a262jc&amp;q=XNYS%3aWST&amp;form=skydnc</v>
    <v>Learn more on Bing</v>
  </rv>
  <rv s="1">
    <v>en-US</v>
    <v>a262jc</v>
    <v>268435456</v>
    <v>1</v>
    <v>Powered by Refinitiv</v>
    <v>0</v>
    <v>WEST PHARMACEUTICAL SERVICES, INC. (XNYS:WST)</v>
    <v>2</v>
    <v>22</v>
    <v>Finance</v>
    <v>4</v>
    <v>312.12</v>
    <v>124.53</v>
    <v>0.97529999999999994</v>
    <v>6.07</v>
    <v>0</v>
    <v>2.3226E-2</v>
    <v>0</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9200</v>
    <v>New York Stock Exchange</v>
    <v>XNYS</v>
    <v>XNYS</v>
    <v>530 HERMAN O WEST DR, EXTON, PA, 19341-1147 US</v>
    <v>274.37</v>
    <v>Healthcare Equipment &amp; Supplies</v>
    <v>Stock</v>
    <v>44265</v>
    <v>2401</v>
    <v>265.41950000000003</v>
    <v>19366830000</v>
    <v>WEST PHARMACEUTICAL SERVICES, INC.</v>
    <v>WEST PHARMACEUTICAL SERVICES, INC.</v>
    <v>265.45999999999998</v>
    <v>57.241199999999999</v>
    <v>261.35000000000002</v>
    <v>267.42</v>
    <v>267.42</v>
    <v>74103030</v>
    <v>WST</v>
    <v>WEST PHARMACEUTICAL SERVICES, INC. (XNYS:WST)</v>
    <v>368605</v>
    <v>510763</v>
    <v>1923</v>
  </rv>
  <rv s="2">
    <v>2402</v>
  </rv>
  <rv s="0">
    <v>http://en.wikipedia.org/wiki/United_Parcel_Service</v>
    <v>Wikipedia</v>
  </rv>
  <rv s="3">
    <v>6</v>
    <v>2404</v>
  </rv>
  <rv s="4">
    <v>9</v>
    <v>https://www.bing.com/th?id=AMMS_5b37be53a6ed99b31f30d5033258ad9e&amp;qlt=95</v>
    <v>2405</v>
    <v>0</v>
    <v>https://www.bing.com/images/search?form=xlimg&amp;q=united+parcel+service</v>
    <v>Image of UNITED PARCEL SERVICE, INC.</v>
  </rv>
  <rv s="0">
    <v>https://www.bing.com/financeapi/forcetrigger?t=a24ynm&amp;q=XNYS%3aUPS&amp;form=skydnc</v>
    <v>Learn more on Bing</v>
  </rv>
  <rv s="7">
    <v>en-US</v>
    <v>a24ynm</v>
    <v>268435456</v>
    <v>1</v>
    <v>Powered by Refinitiv</v>
    <v>10</v>
    <v>UNITED PARCEL SERVICE, INC. (XNYS:UPS)</v>
    <v>7</v>
    <v>11</v>
    <v>Finance</v>
    <v>4</v>
    <v>178.01</v>
    <v>82</v>
    <v>0.99350000000000005</v>
    <v>2.4</v>
    <v>1.9599999999999999E-3</v>
    <v>1.4919E-2</v>
    <v>0.32</v>
    <v>USD</v>
    <v>United Parcel Service, Inc. (UPS) is a package delivery company. The Company is a provider of global supply chain management solutions. The Company operates through three segments: U.S. Domestic Package operations, International Package operations, and Supply Chain &amp; Freight operations. As of December 31, 2016, the Company delivered packages in over 220 countries and territories. The Company offers a spectrum of the United States domestic guaranteed ground and air package transportation services. The International Package segment includes the small package operations in Europe, Asia-Pacific, Canada and Latin America, the Indian sub-continent, the Middle East and Africa. The Supply Chain &amp; Freight segment includes its forwarding and logistics services, truckload freight brokerage, UPS Freight and its financial offerings through UPS Capital. The Company serves the global market for logistics services, which include transportation, distribution, contract logistics and ground freight.</v>
    <v>543000</v>
    <v>New York Stock Exchange</v>
    <v>XNYS</v>
    <v>XNYS</v>
    <v>55 Glenlake Parkway Ne, ATLANTA, GA, 30328 US</v>
    <v>165.15</v>
    <v>2406</v>
    <v>Freight &amp; Logistics Services</v>
    <v>Stock</v>
    <v>44265.041639710158</v>
    <v>2407</v>
    <v>161.21</v>
    <v>139480500000</v>
    <v>UNITED PARCEL SERVICE, INC.</v>
    <v>UNITED PARCEL SERVICE, INC.</v>
    <v>161.21</v>
    <v>104.3486</v>
    <v>160.87</v>
    <v>163.27000000000001</v>
    <v>163.59</v>
    <v>867038500</v>
    <v>UPS</v>
    <v>UNITED PARCEL SERVICE, INC. (XNYS:UPS)</v>
    <v>2551334</v>
    <v>3538316</v>
    <v>1999</v>
  </rv>
  <rv s="2">
    <v>2408</v>
  </rv>
  <rv s="0">
    <v>http://en.wikipedia.org/wiki/Capital_One</v>
    <v>Wikipedia</v>
  </rv>
  <rv s="3">
    <v>6</v>
    <v>2410</v>
  </rv>
  <rv s="4">
    <v>9</v>
    <v>https://www.bing.com/th?id=AMMS_6d3ca362046ee166c6c9bb2119b31aa3&amp;qlt=95</v>
    <v>2411</v>
    <v>0</v>
    <v>https://www.bing.com/images/search?form=xlimg&amp;q=capital+one</v>
    <v>Image of CAPITAL ONE FINANCIAL CORPORATION</v>
  </rv>
  <rv s="0">
    <v>https://www.bing.com/financeapi/forcetrigger?t=a1q3jc&amp;q=XNYS%3aCOF&amp;form=skydnc</v>
    <v>Learn more on Bing</v>
  </rv>
  <rv s="7">
    <v>en-US</v>
    <v>a1q3jc</v>
    <v>268435456</v>
    <v>1</v>
    <v>Powered by Refinitiv</v>
    <v>10</v>
    <v>CAPITAL ONE FINANCIAL CORPORATION (XNYS:COF)</v>
    <v>7</v>
    <v>11</v>
    <v>Finance</v>
    <v>4</v>
    <v>130.63999999999999</v>
    <v>38</v>
    <v>1.7486999999999999</v>
    <v>-2.39</v>
    <v>-7.9180000000000006E-4</v>
    <v>-1.8571999999999998E-2</v>
    <v>-0.1</v>
    <v>USD</v>
    <v>Capital One Financial Corporation is a diversified financial services holding company. The Company, along with its subsidiaries, offers a range of financial products and services to consumers, small businesses and commercial clients through branches, the Internet and other distribution channels. The Company's segments include Credit Card, Consumer Banking, Commercial Banking and Other. The Credit Card segment consists of its domestic consumer and small business card lending, and the international card lending businesses in Canada and the United Kingdom. The Consumer Banking segment consists of its branch-based lending and deposit gathering activities for consumers and small businesses, national deposit gathering, national auto lending and consumer home loan lending and servicing activities. The Commercial Banking consists of its lending, deposit gathering and treasury management services to commercial real estate, and commercial and industrial customers.</v>
    <v>51985</v>
    <v>New York Stock Exchange</v>
    <v>XNYS</v>
    <v>XNYS</v>
    <v>1680 Capital One Dr Ste 1400, MC LEAN, VA, 22102-3407 US</v>
    <v>129.13999999999999</v>
    <v>2412</v>
    <v>Banking Services</v>
    <v>Stock</v>
    <v>44265.030363356251</v>
    <v>2413</v>
    <v>125.51</v>
    <v>59099180000</v>
    <v>CAPITAL ONE FINANCIAL CORPORATION</v>
    <v>CAPITAL ONE FINANCIAL CORPORATION</v>
    <v>127.18</v>
    <v>25.350100000000001</v>
    <v>128.69</v>
    <v>126.3</v>
    <v>126.2</v>
    <v>459236700</v>
    <v>COF</v>
    <v>CAPITAL ONE FINANCIAL CORPORATION (XNYS:COF)</v>
    <v>2564140</v>
    <v>3556469</v>
    <v>1994</v>
  </rv>
  <rv s="2">
    <v>2414</v>
  </rv>
  <rv s="0">
    <v>https://www.bing.com/financeapi/forcetrigger?t=a1pqur&amp;q=XNAS%3aCINF&amp;form=skydnc</v>
    <v>Learn more on Bing</v>
  </rv>
  <rv s="1">
    <v>en-US</v>
    <v>a1pqur</v>
    <v>268435456</v>
    <v>1</v>
    <v>Powered by Refinitiv</v>
    <v>0</v>
    <v>CINCINNATI FINANCIAL CORPORATION (XNAS:CINF)</v>
    <v>2</v>
    <v>3</v>
    <v>Finance</v>
    <v>4</v>
    <v>108.39</v>
    <v>46.07</v>
    <v>0.63619999999999999</v>
    <v>-1.56</v>
    <v>0</v>
    <v>-1.4577E-2</v>
    <v>0</v>
    <v>USD</v>
    <v>Cincinnati Financial Corporation is an insurance holding company. It operates through five segments: Commercial lines insurance, Personal lines insurance, Excess and surplus lines insurance, and Life insurance and Investments. Its Commercial Lines Insurance Segment provides five commercial business lines: commercial casualty, commercial property, commercial auto, workers' compensation and other commercial lines. Its personal lines property insurance segment writes personal lines coverage in accounts that include both auto and homeowner coverages, as well as coverages that are part of its other personal business line. The excess and surplus lines Insurance segment covers business risks with characteristics, such as the nature of the business or its claim history that are difficult to profitably insure in the standard commercial lines market. The life insurance business lines include term life insurance, universal life insurance, worksite products and whole life insurance.</v>
    <v>5266</v>
    <v>Nasdaq Stock Market</v>
    <v>XNAS</v>
    <v>XNAS</v>
    <v>6200 S Gilmore Rd, FAIRFIELD, OH, 45014-5141 US</v>
    <v>108.22</v>
    <v>Insurance</v>
    <v>Stock</v>
    <v>44264.924004154687</v>
    <v>2416</v>
    <v>104.79</v>
    <v>17251830000</v>
    <v>CINCINNATI FINANCIAL CORPORATION</v>
    <v>CINCINNATI FINANCIAL CORPORATION</v>
    <v>106.41</v>
    <v>14.214600000000001</v>
    <v>107.02</v>
    <v>105.46</v>
    <v>105.46</v>
    <v>161201900</v>
    <v>CINF</v>
    <v>CINCINNATI FINANCIAL CORPORATION (XNAS:CINF)</v>
    <v>657651</v>
    <v>912447</v>
    <v>1992</v>
  </rv>
  <rv s="2">
    <v>2417</v>
  </rv>
  <rv s="0">
    <v>http://en.wikipedia.org/wiki/Packaging_Corporation_of_America</v>
    <v>Wikipedia</v>
  </rv>
  <rv s="3">
    <v>6</v>
    <v>2419</v>
  </rv>
  <rv s="4">
    <v>9</v>
    <v>https://www.bing.com/th?id=AMMS_fe5f19444c30bdaecbb5679145f85aac&amp;qlt=95</v>
    <v>2420</v>
    <v>0</v>
    <v>https://www.bing.com/images/search?form=xlimg&amp;q=packaging+corporation+of+america</v>
    <v>Image of PACKAGING CORPORATION OF AMERICA</v>
  </rv>
  <rv s="0">
    <v>https://www.bing.com/financeapi/forcetrigger?t=a1zxa2&amp;q=XNYS%3aPKG&amp;form=skydnc</v>
    <v>Learn more on Bing</v>
  </rv>
  <rv s="7">
    <v>en-US</v>
    <v>a1zxa2</v>
    <v>268435456</v>
    <v>1</v>
    <v>Powered by Refinitiv</v>
    <v>10</v>
    <v>PACKAGING CORPORATION OF AMERICA (XNYS:PKG)</v>
    <v>7</v>
    <v>11</v>
    <v>Finance</v>
    <v>4</v>
    <v>148.13999999999999</v>
    <v>71.05</v>
    <v>0.89929999999999999</v>
    <v>1.57</v>
    <v>0</v>
    <v>1.1341E-2</v>
    <v>0</v>
    <v>USD</v>
    <v>Packaging Corporation of America (PCA) is a producer of containerboard products and uncoated freesheet. The Company operates through three segments: Packaging, Paper, and Corporate and Other. The Packaging segment produces a range of corrugated packaging products. The Paper segment manufactures and sells a range of papers, including communication-based papers and pressure sensitive papers. The Company's containerboard mills produces linerboard and semi-chemical corrugating medium, which are papers primarily used in the production of corrugated products. The Company's corrugated products manufacturing plants produce a range of corrugated packaging products, including conventional shipping containers used to protect and transport manufactured goods, multi-color boxes and displays. The Company also produces packaging for meat, fresh fruit and vegetables, processed food, beverages, and other industrial and consumer products.</v>
    <v>15200</v>
    <v>New York Stock Exchange</v>
    <v>XNYS</v>
    <v>XNYS</v>
    <v>1955 W FIELD CT, LAKE FOREST, IL, 60045-4824 US</v>
    <v>141.07</v>
    <v>2421</v>
    <v>Containers &amp; Packaging</v>
    <v>Stock</v>
    <v>44265.000000034372</v>
    <v>2422</v>
    <v>137.26</v>
    <v>13127070000</v>
    <v>PACKAGING CORPORATION OF AMERICA</v>
    <v>PACKAGING CORPORATION OF AMERICA</v>
    <v>138.24</v>
    <v>28.563199999999998</v>
    <v>138.43</v>
    <v>140</v>
    <v>140</v>
    <v>94828210</v>
    <v>PKG</v>
    <v>PACKAGING CORPORATION OF AMERICA (XNYS:PKG)</v>
    <v>471381</v>
    <v>656611</v>
    <v>1999</v>
  </rv>
  <rv s="2">
    <v>2423</v>
  </rv>
  <rv s="0">
    <v>https://www.bing.com/financeapi/forcetrigger?t=a1tba2&amp;q=XNYS%3aFRC&amp;form=skydnc</v>
    <v>Learn more on Bing</v>
  </rv>
  <rv s="1">
    <v>en-US</v>
    <v>a1tba2</v>
    <v>268435456</v>
    <v>1</v>
    <v>Powered by Refinitiv</v>
    <v>0</v>
    <v>FIRST REPUBLIC BANK (XNYS:FRC)</v>
    <v>2</v>
    <v>3</v>
    <v>Finance</v>
    <v>4</v>
    <v>180.35</v>
    <v>70.06</v>
    <v>1.1036999999999999</v>
    <v>-2.96</v>
    <v>2.8270000000000001E-3</v>
    <v>-1.7136999999999999E-2</v>
    <v>0.48</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5294</v>
    <v>New York Stock Exchange</v>
    <v>XNYS</v>
    <v>XNYS</v>
    <v>111 Pine St, SAN FRANCISCO, CA, 94111-5602 US</v>
    <v>172.67</v>
    <v>Banking Services</v>
    <v>Stock</v>
    <v>44265.036818923436</v>
    <v>2425</v>
    <v>166.89</v>
    <v>30045240000</v>
    <v>FIRST REPUBLIC BANK</v>
    <v>FIRST REPUBLIC BANK</v>
    <v>172.25</v>
    <v>29.7273</v>
    <v>172.73</v>
    <v>169.77</v>
    <v>170.25</v>
    <v>173943400</v>
    <v>FRC</v>
    <v>FIRST REPUBLIC BANK (XNYS:FRC)</v>
    <v>767504</v>
    <v>1071841</v>
    <v>2009</v>
  </rv>
  <rv s="2">
    <v>2426</v>
  </rv>
  <rv s="4">
    <v>9</v>
    <v>https://www.bing.com/th?id=AMMS_19462661916cc0ebe5d2d6e4f3838aaf&amp;qlt=95</v>
    <v>1923</v>
    <v>0</v>
    <v>https://www.bing.com/images/search?form=xlimg&amp;q=ingersoll+rand</v>
    <v>Image of Trane Technologies plc</v>
  </rv>
  <rv s="0">
    <v>https://www.bing.com/financeapi/forcetrigger?t=a1vqnm&amp;q=XNYS%3aTT&amp;form=skydnc</v>
    <v>Learn more on Bing</v>
  </rv>
  <rv s="7">
    <v>en-US</v>
    <v>a1vqnm</v>
    <v>268435456</v>
    <v>1</v>
    <v>Powered by Refinitiv</v>
    <v>10</v>
    <v>Trane Technologies plc (XNYS:TT)</v>
    <v>7</v>
    <v>11</v>
    <v>Finance</v>
    <v>4</v>
    <v>165.86</v>
    <v>70</v>
    <v>0.98750000000000004</v>
    <v>-3.25</v>
    <v>-4.9850000000000003E-4</v>
    <v>-1.985E-2</v>
    <v>-0.08</v>
    <v>USD</v>
    <v>Trane Technologies PLC, formerly Ingersoll-Rand Public Limited Company, provides global climate solutions. The Company offers its products under the brands, such as Trane and Thermo King. Its segments include Americas segment, which innovates for customers in the North America and Latin America regions and includes commercial heating and cooling systems, building controls, and energy services and solutions; residential heating and cooling; and transport refrigeration systems and solutions; EMEA segment, which innovates for customers in the Europe, Middle East and Africa region and includes heating and cooling systems, services and solutions for commercial buildings, and transport refrigeration systems and solutions, and Asia Pacific segment, which innovates for customers throughout the Asia Pacific region and India and includes heating and cooling systems, services and solutions for commercial buildings and transport refrigeration systems and solutions.</v>
    <v>35000</v>
    <v>New York Stock Exchange</v>
    <v>XNYS</v>
    <v>XNYS</v>
    <v>170/175 Lakeview Drive, Airside Business Park, Swords,, SWORDS, DUBLIN IE</v>
    <v>165.27</v>
    <v>2428</v>
    <v>Machinery, Equipment &amp; Components</v>
    <v>Stock</v>
    <v>44265.000000010936</v>
    <v>2429</v>
    <v>160.44</v>
    <v>39037930000</v>
    <v>Trane Technologies plc</v>
    <v>Trane Technologies plc</v>
    <v>164.64</v>
    <v>40.754199999999997</v>
    <v>163.72999999999999</v>
    <v>160.47999999999999</v>
    <v>160.4</v>
    <v>238428700</v>
    <v>TT</v>
    <v>Trane Technologies plc (XNYS:TT)</v>
    <v>837329</v>
    <v>1185531</v>
    <v>2009</v>
  </rv>
  <rv s="2">
    <v>2430</v>
  </rv>
  <rv s="0">
    <v>http://en.wikipedia.org/wiki/Hologic</v>
    <v>Wikipedia</v>
  </rv>
  <rv s="3">
    <v>6</v>
    <v>2432</v>
  </rv>
  <rv s="4">
    <v>9</v>
    <v>https://www.bing.com/th?id=AMMS_3623418c24659a1302f0928e26ed1e78&amp;qlt=95</v>
    <v>2433</v>
    <v>0</v>
    <v>https://www.bing.com/images/search?form=xlimg&amp;q=hologic</v>
    <v>Image of HOLOGIC, INC.</v>
  </rv>
  <rv s="0">
    <v>https://www.bing.com/financeapi/forcetrigger?t=a1usr7&amp;q=XNAS%3aHOLX&amp;form=skydnc</v>
    <v>Learn more on Bing</v>
  </rv>
  <rv s="7">
    <v>en-US</v>
    <v>a1usr7</v>
    <v>268435456</v>
    <v>1</v>
    <v>Powered by Refinitiv</v>
    <v>10</v>
    <v>HOLOGIC, INC. (XNAS:HOLX)</v>
    <v>7</v>
    <v>11</v>
    <v>Finance</v>
    <v>4</v>
    <v>85</v>
    <v>26.49</v>
    <v>1.2464999999999999</v>
    <v>0.97</v>
    <v>1.2520000000000001E-3</v>
    <v>1.3678999999999998E-2</v>
    <v>0.09</v>
    <v>USD</v>
    <v>Hologic, Inc. is a developer, manufacturer and supplier of diagnostics products, medical imaging systems and surgical products with an emphasis on women's health. The Company operates through four segments: Diagnostics, Breast Health, GYN Surgical and Skeletal Health. The diagnostics products include Aptima family of assays, ThinPrep system, the Rapid Fetal Fibronectin Test and Procleix blood screening assays. It offers viral load assays for the quantitation of Hepatitis B Virus (HBV), Hepatitis C Virus (HCV) and Human Immunodeficiency Virus-1 (HIV-1). The Breast Health products include breast imaging and related products and accessories, including digital mammography systems, computer-aided detection (CAD) and breast biopsy guidance systems. The GYN Surgical products include NovaSure Endometrial Ablation System and MyoSure Hysteroscopic Tissue Removal System. The Skeletal Health segment offers Discovery and Horizon X-ray bone densitometers and mini C-arm imaging systems.</v>
    <v>5814</v>
    <v>Nasdaq Stock Market</v>
    <v>XNAS</v>
    <v>XNAS</v>
    <v>250 Campus Dr, MARLBOROUGH, MA, 01752-3020 US</v>
    <v>74.180000000000007</v>
    <v>2434</v>
    <v>Healthcare Equipment &amp; Supplies</v>
    <v>Stock</v>
    <v>44265.040440682809</v>
    <v>2435</v>
    <v>71.84</v>
    <v>18270800000</v>
    <v>HOLOGIC, INC.</v>
    <v>HOLOGIC, INC.</v>
    <v>72.14</v>
    <v>13.4488</v>
    <v>70.91</v>
    <v>71.88</v>
    <v>71.97</v>
    <v>257661800</v>
    <v>HOLX</v>
    <v>HOLOGIC, INC. (XNAS:HOLX)</v>
    <v>1549325</v>
    <v>2196151</v>
    <v>1990</v>
  </rv>
  <rv s="2">
    <v>2436</v>
  </rv>
  <rv s="0">
    <v>http://en.wikipedia.org/wiki/Chicago_Board_Options_Exchange</v>
    <v>Wikipedia</v>
  </rv>
  <rv s="3">
    <v>6</v>
    <v>2438</v>
  </rv>
  <rv s="4">
    <v>9</v>
    <v>https://www.bing.com/th?id=AMMS_4de4ecb19a73c43bd69bda3fea98b277&amp;qlt=95</v>
    <v>2439</v>
    <v>0</v>
    <v>https://www.bing.com/images/search?form=xlimg&amp;q=chicago+board+options+exchange</v>
    <v>Image of Cboe Global Markets, Inc.</v>
  </rv>
  <rv s="0">
    <v>https://www.bing.com/financeapi/forcetrigger?t=a1pap2&amp;q=BATS%3aCBOE&amp;form=skydnc</v>
    <v>Learn more on Bing</v>
  </rv>
  <rv s="7">
    <v>en-US</v>
    <v>a1pap2</v>
    <v>268435456</v>
    <v>1</v>
    <v>Powered by Refinitiv</v>
    <v>10</v>
    <v>Cboe Global Markets, Inc. (BATS:CBOE)</v>
    <v>7</v>
    <v>11</v>
    <v>Finance</v>
    <v>18</v>
    <v>116.75</v>
    <v>72.010000000000005</v>
    <v>0.64839999999999998</v>
    <v>-1.89</v>
    <v>2.5119999999999999E-3</v>
    <v>-1.7935E-2</v>
    <v>0.26</v>
    <v>USD</v>
    <v>Cboe Global Markets, Inc. is a holding company that provides trading and investment solutions to investors around the world. The Company offers trading across a diverse range of products in multiple asset classes and geographies, including options, futures, United States and European equities, exchange-traded products (ETPs), global foreign exchange (FX) and multi-asset volatility products based on the Cboe Volatility Index (VIX Index). The Company’s trading venues include the options exchange in the United States and the stock exchange in Europe. Its products include VIX Index &amp; Volatility, stock exchange options, options on single stocks and exchange traded products, Mini Options, Weeklys Options, Strategy Benchmark Indexes, Social Media Indexes, Contract Specs and Trading Hours and Trader Incentive Programs. Through its subsidiary, Hanweck Associates, LLC, it delivers real-time risk and margin analytics on global derivatives markets.</v>
    <v>1010</v>
    <v>CBOE BZX Exchange</v>
    <v>BATS</v>
    <v>BATS</v>
    <v>400 S La Salle St, CHICAGO, IL, 60605-1023 US</v>
    <v>106.5</v>
    <v>2440</v>
    <v>Investment Banking &amp; Investment Services</v>
    <v>Stock</v>
    <v>44264.910180358595</v>
    <v>2441</v>
    <v>102.65</v>
    <v>11297800000</v>
    <v>Cboe Global Markets, Inc.</v>
    <v>Cboe Global Markets, Inc.</v>
    <v>105.26</v>
    <v>24.695900000000002</v>
    <v>105.38</v>
    <v>103.49</v>
    <v>103.75</v>
    <v>107210100</v>
    <v>CBOE</v>
    <v>Cboe Global Markets, Inc. (BATS:CBOE)</v>
    <v>678540</v>
    <v>971406</v>
    <v>2006</v>
  </rv>
  <rv s="2">
    <v>2442</v>
  </rv>
  <rv s="0">
    <v>https://www.bing.com/financeapi/forcetrigger?t=a1slur&amp;q=XNYS%3aFBHS&amp;form=skydnc</v>
    <v>Learn more on Bing</v>
  </rv>
  <rv s="1">
    <v>en-US</v>
    <v>a1slur</v>
    <v>268435456</v>
    <v>1</v>
    <v>Powered by Refinitiv</v>
    <v>0</v>
    <v>FORTUNE BRANDS HOME &amp; SECURITY, INC. (XNYS:FBHS)</v>
    <v>2</v>
    <v>3</v>
    <v>Finance</v>
    <v>4</v>
    <v>93.4</v>
    <v>33.9</v>
    <v>1.6193</v>
    <v>0.54</v>
    <v>0</v>
    <v>6.2100000000000002E-3</v>
    <v>0</v>
    <v>USD</v>
    <v>Fortune Brands Home &amp; Security, Inc. is a home and security products company. The Company operates in three segments: Cabinets, Plumbing and Outdoors &amp; Security. Cabinets segment manufactures semi-custom and custom cabinetry, as well as vanities, for the kitchen, bath and other parts of the home under the Diamond, Aristokraft, Mid-Continent, Kitchen Craft, Homecrest, Omega, StarMark, Schrock, Decora and Mantra brands. Plumbing segment manufactures or assembles and sells faucets, accessories, kitchen sinks and waste disposals under the Moen, Riobel, Victoria+Albert, Perrin &amp; Rowe and Shaws brands. Outdoors &amp; Security segment manufactures and sells fiberglass and steel entry door systems under the Therma-Tru brand name, composite decking and railing under the Fiberon brand name, and urethane millwork under the Fypon brand name. It also manufactures, sources and distributes locks, safety and security devices, and electronic security products under the Master Lock and American Lock brands.</v>
    <v>27500</v>
    <v>New York Stock Exchange</v>
    <v>XNYS</v>
    <v>XNYS</v>
    <v>520 Lake Cook Rd, DEERFIELD, IL, 60015 US</v>
    <v>88.46</v>
    <v>Homebuilding &amp; Construction Supplies</v>
    <v>Stock</v>
    <v>44265.000000034372</v>
    <v>2444</v>
    <v>87.02</v>
    <v>12058420000</v>
    <v>FORTUNE BRANDS HOME &amp; SECURITY, INC.</v>
    <v>FORTUNE BRANDS HOME &amp; SECURITY, INC.</v>
    <v>87.28</v>
    <v>22.0898</v>
    <v>86.96</v>
    <v>87.5</v>
    <v>87.5</v>
    <v>138666300</v>
    <v>FBHS</v>
    <v>FORTUNE BRANDS HOME &amp; SECURITY, INC. (XNYS:FBHS)</v>
    <v>656648</v>
    <v>941995</v>
    <v>1988</v>
  </rv>
  <rv s="2">
    <v>2445</v>
  </rv>
  <rv s="0">
    <v>http://en.wikipedia.org/wiki/Under_Armour</v>
    <v>Wikipedia</v>
  </rv>
  <rv s="3">
    <v>6</v>
    <v>2447</v>
  </rv>
  <rv s="4">
    <v>9</v>
    <v>https://www.bing.com/th?id=AMMS_d19a066df2d6bda1e8978500a94dee48&amp;qlt=95</v>
    <v>2448</v>
    <v>0</v>
    <v>https://www.bing.com/images/search?form=xlimg&amp;q=under+armour</v>
    <v>Image of UNDER ARMOUR, INC.</v>
  </rv>
  <rv s="0">
    <v>https://www.bing.com/financeapi/forcetrigger?t=a24qf2&amp;q=XNYS%3aUAA&amp;form=skydnc</v>
    <v>Learn more on Bing</v>
  </rv>
  <rv s="7">
    <v>en-US</v>
    <v>a24qf2</v>
    <v>268435456</v>
    <v>1</v>
    <v>Powered by Refinitiv</v>
    <v>10</v>
    <v>UNDER ARMOUR, INC. (XNYS:UAA)</v>
    <v>7</v>
    <v>11</v>
    <v>Finance</v>
    <v>4</v>
    <v>23.7254</v>
    <v>7.15</v>
    <v>1.2467999999999999</v>
    <v>-0.52</v>
    <v>-2.6770000000000001E-3</v>
    <v>-2.2677999999999997E-2</v>
    <v>-0.06</v>
    <v>USD</v>
    <v>Under Armour, Inc. is engaged in the development, marketing and distribution of branded performance apparel, footwear and accessories for men, women and youth. The Company's segments include North America, consisting of the United States and Canada; Europe, the Middle East and Africa (EMEA); Asia-Pacific; Latin America, and Connected Fitness. Its products are sold across the world and worn by athletes at all levels, from youth to professional, on playing fields around the globe, as well as by consumers with active lifestyles. The Company sells its branded apparel, footwear and accessories in North America through its wholesale and direct to consumer channels. As of December 31, 2016, the Company had approximately 151 factory house stores in North America primarily located in outlet centers throughout the United States. In addition, the Company distributes its products in North America through third-party logistics providers with primary locations in Canada, New Jersey and Florida.</v>
    <v>7000</v>
    <v>New York Stock Exchange</v>
    <v>XNYS</v>
    <v>XNYS</v>
    <v>1020 Hull St Fl 3, BALTIMORE, MD, 21230-5356 US</v>
    <v>23.14</v>
    <v>2449</v>
    <v>Textiles &amp; Apparel</v>
    <v>Stock</v>
    <v>44265.012981654691</v>
    <v>2450</v>
    <v>22.4</v>
    <v>9548192000</v>
    <v>UNDER ARMOUR, INC.</v>
    <v>UNDER ARMOUR, INC.</v>
    <v>23.13</v>
    <v>0</v>
    <v>22.93</v>
    <v>22.41</v>
    <v>22.35</v>
    <v>455053300</v>
    <v>UAA</v>
    <v>UNDER ARMOUR, INC. (XNYS:UAA)</v>
    <v>4301440</v>
    <v>6262143</v>
    <v>1996</v>
  </rv>
  <rv s="2">
    <v>2451</v>
  </rv>
  <rv s="0">
    <v>http://en.wikipedia.org/wiki/AvalonBay_Communities</v>
    <v>Wikipedia</v>
  </rv>
  <rv s="3">
    <v>6</v>
    <v>2453</v>
  </rv>
  <rv s="4">
    <v>9</v>
    <v>https://www.bing.com/th?id=AMMS_f3f7740b4584fd9d16a69b88784ee85d&amp;qlt=95</v>
    <v>2454</v>
    <v>0</v>
    <v>https://www.bing.com/images/search?form=xlimg&amp;q=avalonbay+communities</v>
    <v>Image of AVALONBAY COMMUNITIES, INC.</v>
  </rv>
  <rv s="0">
    <v>https://www.bing.com/financeapi/forcetrigger?t=a1nyw7&amp;q=XNYS%3aAVB&amp;form=skydnc</v>
    <v>Learn more on Bing</v>
  </rv>
  <rv s="7">
    <v>en-US</v>
    <v>a1nyw7</v>
    <v>268435456</v>
    <v>1</v>
    <v>Powered by Refinitiv</v>
    <v>10</v>
    <v>AVALONBAY COMMUNITIES, INC. (XNYS:AVB)</v>
    <v>7</v>
    <v>11</v>
    <v>Finance</v>
    <v>4</v>
    <v>209</v>
    <v>118.17</v>
    <v>0.95189999999999997</v>
    <v>-1.89</v>
    <v>-5.6040000000000005E-3</v>
    <v>-1.0277000000000001E-2</v>
    <v>-1.02</v>
    <v>USD</v>
    <v>AvalonBay Communities, Inc. is a real estate investment trust (REIT). The Company is focused on the development, redevelopment, acquisition, ownership and operation of multifamily communities primarily in New England, the New York/New Jersey metro area, the Mid-Atlantic, the Pacific Northwest, and Northern and Southern California. Its segments include Established Communities, Other Stabilized Communities and Development/Redevelopment Communities. As of June 30, 2017, the Company owned or held a direct or indirect ownership interest in 287 apartment communities containing 83,123 apartment homes in 10 states and the District of Columbia, of which 23 communities were under development and nine communities were under redevelopment. It operates its apartment communities under three core brands: Avalon, AVA and Eaves by Avalon. Its real estate investments consist of operating apartment communities, communities in various stages of development (Development Communities) and Development Rights.</v>
    <v>3090</v>
    <v>New York Stock Exchange</v>
    <v>XNYS</v>
    <v>XNYS</v>
    <v>4040 WILSON BOULEVARD, STE 1000, ARLINGTON, VA, 22203 US</v>
    <v>186.45</v>
    <v>2455</v>
    <v>Residential &amp; Commercial REIT</v>
    <v>Stock</v>
    <v>44265.029142950778</v>
    <v>2456</v>
    <v>181.95</v>
    <v>25660500000</v>
    <v>AVALONBAY COMMUNITIES, INC.</v>
    <v>AVALONBAY COMMUNITIES, INC.</v>
    <v>183.91</v>
    <v>31.242999999999999</v>
    <v>183.91</v>
    <v>182.02</v>
    <v>181</v>
    <v>139527500</v>
    <v>AVB</v>
    <v>AVALONBAY COMMUNITIES, INC. (XNYS:AVB)</v>
    <v>686498</v>
    <v>1000951</v>
    <v>1995</v>
  </rv>
  <rv s="2">
    <v>2457</v>
  </rv>
  <rv s="0">
    <v>http://en.wikipedia.org/wiki/Carrier_Global</v>
    <v>Wikipedia</v>
  </rv>
  <rv s="3">
    <v>6</v>
    <v>2459</v>
  </rv>
  <rv s="4">
    <v>9</v>
    <v>https://www.bing.com/th?id=AMMS_169f4793f6e2be62dc3fb599198ed244&amp;qlt=95</v>
    <v>2460</v>
    <v>0</v>
    <v>https://www.bing.com/images/search?form=xlimg&amp;q=carrier+corporation</v>
    <v>Image of CARRIER GLOBAL CORPORATION</v>
  </rv>
  <rv s="0">
    <v>https://www.bing.com/financeapi/forcetrigger?t=bu3ew7&amp;q=XNYS%3aCARR&amp;form=skydnc</v>
    <v>Learn more on Bing</v>
  </rv>
  <rv s="18">
    <v>en-US</v>
    <v>bu3ew7</v>
    <v>268435456</v>
    <v>1</v>
    <v>Powered by Refinitiv</v>
    <v>31</v>
    <v>CARRIER GLOBAL CORPORATION (XNYS:CARR)</v>
    <v>7</v>
    <v>32</v>
    <v>Finance</v>
    <v>4</v>
    <v>41.94</v>
    <v>11.5</v>
    <v>0.06</v>
    <v>0</v>
    <v>1.6189999999999998E-3</v>
    <v>0</v>
    <v>USD</v>
    <v>Carrier Global Corp is a provider of heating, ventilation, and air conditioning (HVAC), refrigeration, fire and security solutions. The Company operates through three segments: HVAC; Refrigeration; and Fire &amp; Security. The HVAC segment provides products, controls, services and solutions to meet the heating and cooling needs of residential and commercial customers. The Refrigeration segment is comprised of transport refrigeration and commercial refrigeration products and solutions. Its transport refrigeration products and services include refrigeration and monitoring systems for trucks, trailers, intermodal and rail. Its commercial refrigeration equipment solutions preserve freshness of retail food and beverage. Its fire and security products include a range of residential and building systems, including fire, flame, gas, smoke and carbon monoxide detection; fire suppression systems, intruder alarms; access control systems and video management systems; and electronic controls.</v>
    <v>56000</v>
    <v>New York Stock Exchange</v>
    <v>XNYS</v>
    <v>XNYS</v>
    <v>13995 Pasteur Boulevard, PALM BEACH GARDENS, FL, 33418 US</v>
    <v>37.71</v>
    <v>2461</v>
    <v>Machinery, Equipment &amp; Components</v>
    <v>Stock</v>
    <v>44265.021907534378</v>
    <v>2462</v>
    <v>37.1</v>
    <v>32213040000</v>
    <v>CARRIER GLOBAL CORPORATION</v>
    <v>CARRIER GLOBAL CORPORATION</v>
    <v>37.35</v>
    <v>16.5303</v>
    <v>37.06</v>
    <v>37.119999999999997</v>
    <v>37.119999999999997</v>
    <v>869213100</v>
    <v>CARR</v>
    <v>CARRIER GLOBAL CORPORATION (XNYS:CARR)</v>
    <v>3643391</v>
    <v>5320835</v>
  </rv>
  <rv s="2">
    <v>2463</v>
  </rv>
  <rv s="0">
    <v>https://www.bing.com/financeapi/forcetrigger?t=a1wh7w&amp;q=XNYS%3aKEYS&amp;form=skydnc</v>
    <v>Learn more on Bing</v>
  </rv>
  <rv s="1">
    <v>en-US</v>
    <v>a1wh7w</v>
    <v>268435456</v>
    <v>1</v>
    <v>Powered by Refinitiv</v>
    <v>0</v>
    <v>KEYSIGHT TECHNOLOGIES, INC. (XNYS:KEYS)</v>
    <v>2</v>
    <v>3</v>
    <v>Finance</v>
    <v>4</v>
    <v>155.5</v>
    <v>77.930000000000007</v>
    <v>0.9708</v>
    <v>4.08</v>
    <v>0</v>
    <v>3.0855E-2</v>
    <v>0</v>
    <v>USD</v>
    <v>Keysight Technologies, Inc. is a measurement company engaged in providing electronic design and test solutions to communications and electronics industries. The Company provides electronic design and test instruments and systems and related software, software design tools and related services that are used in the design, development, manufacture, installation, deployment and operation of electronics equipment. The Company operates through three segments: Communications Solutions Group (CSG), Electronic Industrial Solutions Group (EISG) and Services Solutions Group (SSG). The CSG and EISG segments provide electronic design and test software, instruments, and systems used in the simulation, design, validation, manufacturing, installation and optimization of electronic equipment. The SSG segment provides integrated service solutions, including repair and calibration services, professional services and remanufactured equipment.</v>
    <v>14000</v>
    <v>New York Stock Exchange</v>
    <v>XNYS</v>
    <v>XNYS</v>
    <v>1400 Fountaingrove Pkwy, SANTA ROSA, CA, 95403-1738 US</v>
    <v>137.02000000000001</v>
    <v>Machinery, Equipment &amp; Components</v>
    <v>Stock</v>
    <v>44265.000000034372</v>
    <v>2465</v>
    <v>133.68</v>
    <v>24594040000</v>
    <v>KEYSIGHT TECHNOLOGIES, INC.</v>
    <v>KEYSIGHT TECHNOLOGIES, INC.</v>
    <v>133.87</v>
    <v>39.1526</v>
    <v>132.22999999999999</v>
    <v>136.31</v>
    <v>136.31</v>
    <v>185994400</v>
    <v>KEYS</v>
    <v>KEYSIGHT TECHNOLOGIES, INC. (XNYS:KEYS)</v>
    <v>934194</v>
    <v>1378388</v>
    <v>2013</v>
  </rv>
  <rv s="2">
    <v>2466</v>
  </rv>
  <rv s="0">
    <v>https://www.bing.com/financeapi/forcetrigger?t=a1uwoc&amp;q=XNAS%3aHST&amp;form=skydnc</v>
    <v>Learn more on Bing</v>
  </rv>
  <rv s="1">
    <v>en-US</v>
    <v>a1uwoc</v>
    <v>268435456</v>
    <v>1</v>
    <v>Powered by Refinitiv</v>
    <v>0</v>
    <v>HOST HOTELS &amp; RESORTS, INC. (XNAS:HST)</v>
    <v>2</v>
    <v>3</v>
    <v>Finance</v>
    <v>4</v>
    <v>17.434999999999999</v>
    <v>7.8550000000000004</v>
    <v>1.4326000000000001</v>
    <v>0.01</v>
    <v>1.2160000000000001E-3</v>
    <v>6.0829999999999999E-4</v>
    <v>0.02</v>
    <v>USD</v>
    <v>Host Hotels &amp; Resorts, Inc. (Host Inc.) operates as a self-managed and self-administered real estate investment trust (REIT). The Company operates through hotel ownership segment. The Company operates through hotel ownership segment. The Company owned properties and conducted operations through Host Hotels &amp; Resorts, L.P. (Host L.P.), of which Host Inc. was the general partner and of which it held approximately 99% of the partnership interests (OP units), as of December 31, 2016. As of February 20, 2017, its lodging portfolio consisted of 96 primarily luxury and upper-upscale hotels containing approximately 53,500 rooms, with the majority located in the United States, and with seven of the properties located outside of the United States in Australia, Brazil, Canada and Mexico. In addition, it owns non-controlling interests in two international joint ventures: approximately a 33% interest in a joint venture in Europe, and a 9% indirect interest, through joint ventures in India.</v>
    <v>163</v>
    <v>Nasdaq Stock Market</v>
    <v>XNAS</v>
    <v>XNAS</v>
    <v>4747 BETHESDA AVENUE, SUITE 1300, BETHESDA, MD, 20814 US</v>
    <v>16.739999999999998</v>
    <v>Residential &amp; Commercial REIT</v>
    <v>Stock</v>
    <v>44264.957111260941</v>
    <v>2468</v>
    <v>16.18</v>
    <v>11596190000</v>
    <v>HOST HOTELS &amp; RESORTS, INC.</v>
    <v>HOST HOTELS &amp; RESORTS, INC.</v>
    <v>16.420000000000002</v>
    <v>95.598500000000001</v>
    <v>16.440000000000001</v>
    <v>16.45</v>
    <v>16.47</v>
    <v>705364600</v>
    <v>HST</v>
    <v>HOST HOTELS &amp; RESORTS, INC. (XNAS:HST)</v>
    <v>5872487</v>
    <v>8676101</v>
    <v>1998</v>
  </rv>
  <rv s="2">
    <v>2469</v>
  </rv>
  <rv s="0">
    <v>http://en.wikipedia.org/wiki/DTE_Energy</v>
    <v>Wikipedia</v>
  </rv>
  <rv s="3">
    <v>262</v>
    <v>2471</v>
  </rv>
  <rv s="4">
    <v>9</v>
    <v>https://www.bing.com/th?id=AMMS_912948904278d49e2970be6047533e51&amp;qlt=95</v>
    <v>2472</v>
    <v>0</v>
    <v>https://www.bing.com/images/search?form=xlimg&amp;q=dte+energy</v>
    <v>Image of DTE ENERGY COMPANY</v>
  </rv>
  <rv s="0">
    <v>https://www.bing.com/financeapi/forcetrigger?t=a1rcp2&amp;q=XNYS%3aDTE&amp;form=skydnc</v>
    <v>Learn more on Bing</v>
  </rv>
  <rv s="7">
    <v>en-US</v>
    <v>a1rcp2</v>
    <v>268435456</v>
    <v>1</v>
    <v>Powered by Refinitiv</v>
    <v>10</v>
    <v>DTE ENERGY COMPANY (XNYS:DTE)</v>
    <v>7</v>
    <v>11</v>
    <v>Finance</v>
    <v>4</v>
    <v>135.6</v>
    <v>71.209999999999994</v>
    <v>0.59489999999999998</v>
    <v>-0.11</v>
    <v>4.1720000000000004E-3</v>
    <v>-8.8179999999999997E-4</v>
    <v>0.52</v>
    <v>USD</v>
    <v>DTE Energy Company is an energy company. Its segments include Electric, which consists of DTE Electric Company, which is engaged in the generation, purchase, distribution and sale of electricity to residential, commercial and industrial customers in southeastern Michigan; Gas, which consists of DTE Gas Company, which is engaged in the purchase, storage, transportation, distribution and sale of natural gas to residential, commercial and industrial customers throughout Michigan; Gas Storage and Pipelines, which consists of natural gas pipeline, gathering and storage businesses; Power and Industrial Projects, which consists of projects that deliver energy and utility-type products and services to industrial, commercial and institutional customers, and sell electricity from renewable energy projects; Energy Trading, which consists of energy marketing and trading operations, and Corporate and Other, which includes various holding company activities and holds certain non-utility debt.</v>
    <v>10600</v>
    <v>New York Stock Exchange</v>
    <v>XNYS</v>
    <v>XNYS</v>
    <v>1 Energy Plz, DETROIT, MI, 48226-1221 US</v>
    <v>125.745</v>
    <v>2473</v>
    <v>Electrical Utilities &amp; IPPs</v>
    <v>Stock</v>
    <v>44265.000000046093</v>
    <v>2474</v>
    <v>124.19</v>
    <v>24171330000</v>
    <v>DTE ENERGY COMPANY</v>
    <v>DTE ENERGY COMPANY</v>
    <v>124.74</v>
    <v>17.655899999999999</v>
    <v>124.74</v>
    <v>124.63</v>
    <v>125.15</v>
    <v>193773700</v>
    <v>DTE</v>
    <v>DTE ENERGY COMPANY (XNYS:DTE)</v>
    <v>683192</v>
    <v>1025868</v>
    <v>1995</v>
  </rv>
  <rv s="2">
    <v>2475</v>
  </rv>
  <rv s="0">
    <v>http://en.wikipedia.org/wiki/DaVita_Inc.</v>
    <v>Wikipedia</v>
  </rv>
  <rv s="3">
    <v>262</v>
    <v>2477</v>
  </rv>
  <rv s="4">
    <v>9</v>
    <v>https://www.bing.com/th?id=AMMS_72c65ec736ccefabe82e4b12b0dd5d6c&amp;qlt=95</v>
    <v>2478</v>
    <v>0</v>
    <v>https://www.bing.com/images/search?form=xlimg&amp;q=davita</v>
    <v>Image of DAVITA INC.</v>
  </rv>
  <rv s="0">
    <v>https://www.bing.com/financeapi/forcetrigger?t=a1rec7&amp;q=XNYS%3aDVA&amp;form=skydnc</v>
    <v>Learn more on Bing</v>
  </rv>
  <rv s="7">
    <v>en-US</v>
    <v>a1rec7</v>
    <v>268435456</v>
    <v>1</v>
    <v>Powered by Refinitiv</v>
    <v>10</v>
    <v>DAVITA INC. (XNYS:DVA)</v>
    <v>7</v>
    <v>11</v>
    <v>Finance</v>
    <v>4</v>
    <v>125.28</v>
    <v>62.2</v>
    <v>1.2799</v>
    <v>0.02</v>
    <v>0</v>
    <v>1.8589999999999999E-4</v>
    <v>0</v>
    <v>USD</v>
    <v>DaVita Inc., formerly DaVita HealthCare Partners Inc., operates one division: DaVita Kidney Care (Kidney Care). The Kidney Care division consists of the Company's United States dialysis and related lab services, its ancillary services and strategic initiatives, including its international operations, and its corporate administrative support. The Company's segments include U.S. dialysis and related lab services and Other-Ancillary services and strategic initiatives. Its U.S. dialysis and related lab services line of business provide kidney dialysis services in the United States for patients suffering from chronic kidney failure, also known as an end-stage renal disease (ESRD). In addition, as of March 31, 2019, the Company operated or provided administrative services to 243 outpatient dialysis centers located in nine countries outside of the United States.</v>
    <v>67000</v>
    <v>New York Stock Exchange</v>
    <v>XNYS</v>
    <v>XNYS</v>
    <v>2000 16th St, DENVER, CO, 80202-5117 US</v>
    <v>110.31</v>
    <v>2479</v>
    <v>Healthcare Providers &amp; Services</v>
    <v>Stock</v>
    <v>44265.000000034372</v>
    <v>2480</v>
    <v>107.4</v>
    <v>11772530000</v>
    <v>DAVITA INC.</v>
    <v>DAVITA INC.</v>
    <v>108.13</v>
    <v>16.850999999999999</v>
    <v>107.61</v>
    <v>107.63</v>
    <v>107.63</v>
    <v>109400000</v>
    <v>DVA</v>
    <v>DAVITA INC. (XNYS:DVA)</v>
    <v>654014</v>
    <v>982283</v>
    <v>1994</v>
  </rv>
  <rv s="2">
    <v>2481</v>
  </rv>
  <rv s="0">
    <v>https://www.bing.com/financeapi/forcetrigger?t=a1tctc&amp;q=XNYS%3aFRT&amp;form=skydnc</v>
    <v>Learn more on Bing</v>
  </rv>
  <rv s="1">
    <v>en-US</v>
    <v>a1tctc</v>
    <v>268435456</v>
    <v>1</v>
    <v>Powered by Refinitiv</v>
    <v>0</v>
    <v>FEDERAL REALTY INVESTMENT TRUST (XNYS:FRT)</v>
    <v>2</v>
    <v>3</v>
    <v>Finance</v>
    <v>4</v>
    <v>118.84</v>
    <v>64.11</v>
    <v>1.1432</v>
    <v>-3.05</v>
    <v>0</v>
    <v>-2.793E-2</v>
    <v>0</v>
    <v>USD</v>
    <v>Federal Realty Investment Trust is an equity real estate investment trust (REIT). The Company specializes in the ownership, management and redevelopment of retail and mixed-use properties located primarily in affluent communities in selected metropolitan markets in the Northeast and Mid-Atlantic regions of the United States, as well as in California and South Florida. The Company owns and has interest in community and neighborhood shopping centers and mixed-use properties. The Company’s tenants range from sole proprietorships to national retailers, or corporate group of tenants.</v>
    <v>307</v>
    <v>New York Stock Exchange</v>
    <v>XNYS</v>
    <v>XNYS</v>
    <v>909 ROSE AVENUE, SUITE 200, NORTH BETHESDA, MD, 20852 US</v>
    <v>108.95</v>
    <v>Residential &amp; Commercial REIT</v>
    <v>Stock</v>
    <v>44265.000000034372</v>
    <v>2483</v>
    <v>106.12</v>
    <v>8380875000</v>
    <v>FEDERAL REALTY INVESTMENT TRUST</v>
    <v>FEDERAL REALTY INVESTMENT TRUST</v>
    <v>108.57</v>
    <v>67.303100000000001</v>
    <v>109.2</v>
    <v>106.15</v>
    <v>106.15</v>
    <v>76747940</v>
    <v>FRT</v>
    <v>FEDERAL REALTY INVESTMENT TRUST (XNYS:FRT)</v>
    <v>561642</v>
    <v>849217</v>
    <v>1999</v>
  </rv>
  <rv s="2">
    <v>2484</v>
  </rv>
  <rv s="0">
    <v>http://en.wikipedia.org/wiki/Baxter_International</v>
    <v>Wikipedia</v>
  </rv>
  <rv s="3">
    <v>6</v>
    <v>2486</v>
  </rv>
  <rv s="4">
    <v>9</v>
    <v>https://www.bing.com/th?id=AMMS_4230b746138148fdd5d743c2c6c7e615&amp;qlt=95</v>
    <v>2487</v>
    <v>0</v>
    <v>https://www.bing.com/images/search?form=xlimg&amp;q=baxter+international</v>
    <v>Image of BAXTER INTERNATIONAL INC.</v>
  </rv>
  <rv s="0">
    <v>https://www.bing.com/financeapi/forcetrigger?t=a1o76h&amp;q=XNYS%3aBAX&amp;form=skydnc</v>
    <v>Learn more on Bing</v>
  </rv>
  <rv s="7">
    <v>en-US</v>
    <v>a1o76h</v>
    <v>268435456</v>
    <v>1</v>
    <v>Powered by Refinitiv</v>
    <v>10</v>
    <v>BAXTER INTERNATIONAL INC. (XNYS:BAX)</v>
    <v>7</v>
    <v>11</v>
    <v>Finance</v>
    <v>4</v>
    <v>95.19</v>
    <v>69.099999999999994</v>
    <v>0.6603</v>
    <v>-1.01</v>
    <v>2.0709999999999999E-3</v>
    <v>-1.2902E-2</v>
    <v>0.16</v>
    <v>USD</v>
    <v>Baxter International Inc., through its subsidiaries, provides renal and hospital products. The Company operates through two segments: Hospital Products and Renal. Its Hospital Products business manufactures sterile intravenous (IV) solutions and administration sets, premixed drugs and drug-reconstitution systems, pre-filled vials and syringes for injectable drugs, IV nutrition products, parenteral nutrition therapies, infusion pumps, inhalation anesthetics and biosurgery products. The Renal business offers a portfolio to meet the needs of patients with end-stage renal disease, or irreversible kidney disease and acute kidney injuries, including technologies and therapies for peritoneal dialysis (PD), hemodialysis (HD), continuous renal replacement therapy (CRRT) and additional dialysis services. Its products are used by hospitals, kidney dialysis centers, nursing homes, rehabilitation centers, doctors' offices and by patients at home under physician supervision.</v>
    <v>50000</v>
    <v>New York Stock Exchange</v>
    <v>XNYS</v>
    <v>XNYS</v>
    <v>1 Baxter Pkwy, DEERFIELD, IL, 60015-4625 US</v>
    <v>79.16</v>
    <v>2488</v>
    <v>Healthcare Equipment &amp; Supplies</v>
    <v>Stock</v>
    <v>44265.041609745313</v>
    <v>2489</v>
    <v>77.239999999999995</v>
    <v>39539530000</v>
    <v>BAXTER INTERNATIONAL INC.</v>
    <v>BAXTER INTERNATIONAL INC.</v>
    <v>78.55</v>
    <v>36.726300000000002</v>
    <v>78.28</v>
    <v>77.27</v>
    <v>77.430000000000007</v>
    <v>505103900</v>
    <v>BAX</v>
    <v>BAXTER INTERNATIONAL INC. (XNYS:BAX)</v>
    <v>1976580</v>
    <v>3010375</v>
    <v>1931</v>
  </rv>
  <rv s="2">
    <v>2490</v>
  </rv>
  <rv s="0">
    <v>http://en.wikipedia.org/wiki/PVH_(company)</v>
    <v>Wikipedia</v>
  </rv>
  <rv s="3">
    <v>6</v>
    <v>2492</v>
  </rv>
  <rv s="4">
    <v>9</v>
    <v>https://www.bing.com/th?id=AMMS_a0172fdb210ee509a5c4561ca5ba9a47&amp;qlt=95</v>
    <v>2493</v>
    <v>0</v>
    <v>https://www.bing.com/images/search?form=xlimg&amp;q=pvh+company</v>
    <v>Image of PVH CORP.</v>
  </rv>
  <rv s="0">
    <v>https://www.bing.com/financeapi/forcetrigger?t=a21fw7&amp;q=XNYS%3aPVH&amp;form=skydnc</v>
    <v>Learn more on Bing</v>
  </rv>
  <rv s="7">
    <v>en-US</v>
    <v>a21fw7</v>
    <v>268435456</v>
    <v>1</v>
    <v>Powered by Refinitiv</v>
    <v>10</v>
    <v>PVH CORP. (XNYS:PVH)</v>
    <v>7</v>
    <v>11</v>
    <v>Finance</v>
    <v>4</v>
    <v>110.89</v>
    <v>28.4</v>
    <v>2.3932000000000002</v>
    <v>-2.62</v>
    <v>-1.248E-3</v>
    <v>-2.4542999999999999E-2</v>
    <v>-0.13</v>
    <v>USD</v>
    <v>PVH Corp., incorporated on April 8, 1976, is an apparel company. The Company operates through three segments: Calvin Klein, which consists of the Calvin Klein North America and Calvin Klein International segments; Tommy Hilfiger, which consists of the Tommy Hilfiger North America and Tommy Hilfiger International segments, and Heritage Brands, which consists of the Heritage Brands Wholesale and Heritage Brands Retail segments. The Company's brand portfolio consists of various brand names, including Calvin Klein, Tommy Hilfiger, Van Heusen, IZOD, ARROW, Warner's, Olga and Eagle, which are owned, and Geoffrey Beene, Kenneth Cole New York, Kenneth Cole Reaction, Sean John, MICHAEL Michael Kors, Michael Kors Collection and Chaps, which are licensed, as well as various other licensed and private label brands. It designs and markets dress shirts, neckwear, sportswear, jeanswear, intimate apparel, swim products and handbags, footwear and other related products.</v>
    <v>21500</v>
    <v>New York Stock Exchange</v>
    <v>XNYS</v>
    <v>XNYS</v>
    <v>200 Madison Ave, NEW YORK, NY, 10016-3903 US</v>
    <v>107.9599</v>
    <v>2494</v>
    <v>Textiles &amp; Apparel</v>
    <v>Stock</v>
    <v>44265.000000046093</v>
    <v>2495</v>
    <v>103.94</v>
    <v>7589952000</v>
    <v>PVH CORP.</v>
    <v>PVH CORP.</v>
    <v>106.44</v>
    <v>0</v>
    <v>106.75</v>
    <v>104.13</v>
    <v>104</v>
    <v>71100250</v>
    <v>PVH</v>
    <v>PVH CORP. (XNYS:PVH)</v>
    <v>673866</v>
    <v>1037526</v>
    <v>1976</v>
  </rv>
  <rv s="2">
    <v>2496</v>
  </rv>
  <rv s="0">
    <v>http://es.wikipedia.org/wiki/Equifax</v>
    <v>Wikipedia</v>
  </rv>
  <rv s="3">
    <v>6</v>
    <v>2498</v>
  </rv>
  <rv s="4">
    <v>9</v>
    <v>https://www.bing.com/th?id=AMMS_2a470d81178b582591ed53a6730f42f8&amp;qlt=95</v>
    <v>2499</v>
    <v>0</v>
    <v>https://www.bing.com/images/search?form=xlimg&amp;q=equifax</v>
    <v>Image of EQUIFAX INC.</v>
  </rv>
  <rv s="0">
    <v>https://www.bing.com/financeapi/forcetrigger?t=a1rrh7&amp;q=XNYS%3aEFX&amp;form=skydnc</v>
    <v>Learn more on Bing</v>
  </rv>
  <rv s="7">
    <v>en-US</v>
    <v>a1rrh7</v>
    <v>268435456</v>
    <v>1</v>
    <v>Powered by Refinitiv</v>
    <v>10</v>
    <v>EQUIFAX INC. (XNYS:EFX)</v>
    <v>7</v>
    <v>11</v>
    <v>Finance</v>
    <v>4</v>
    <v>196.47</v>
    <v>103.01</v>
    <v>1.3152999999999999</v>
    <v>1.76</v>
    <v>0</v>
    <v>1.0165E-2</v>
    <v>0</v>
    <v>USD</v>
    <v>Equifax Inc. is a global provider of analytics, information solutions and human resources business process outsourcing services for businesses, governments and consumers. It operates in four segments: U.S. Information Solutions, International, Workforce Solutions and Global Consumer Solutions. Its products and services are based on databases of consumer and business information derived from various sources, including credit, financial assets, telecommunications and utility payments, employment, income, demographic and marketing data. It uses statistical techniques and software tools to analyze all available data, creating customized insights, decision-making solutions and processing services for its clients. It helps consumers understand, manage and protect their personal information and make more informed financial decisions. It also provides commercial credit risk underwriting and management solutions to online and alternative lenders, and commercial finance and leasing companies.</v>
    <v>11400</v>
    <v>New York Stock Exchange</v>
    <v>XNYS</v>
    <v>XNYS</v>
    <v>1550 Peachtree St NW, ATLANTA, GA, 30309-2402 US</v>
    <v>178</v>
    <v>2500</v>
    <v>Professional &amp; Commercial Services</v>
    <v>Stock</v>
    <v>44265.000000022657</v>
    <v>2501</v>
    <v>173.01</v>
    <v>21086390000</v>
    <v>EQUIFAX INC.</v>
    <v>EQUIFAX INC.</v>
    <v>174.76</v>
    <v>40.904800000000002</v>
    <v>173.14</v>
    <v>174.9</v>
    <v>174.9</v>
    <v>121788100</v>
    <v>EFX</v>
    <v>EQUIFAX INC. (XNYS:EFX)</v>
    <v>641862</v>
    <v>995653</v>
    <v>1913</v>
  </rv>
  <rv s="2">
    <v>2502</v>
  </rv>
  <rv s="0">
    <v>https://www.bing.com/financeapi/forcetrigger?t=a1vc52&amp;q=XNYS%3aIEX&amp;form=skydnc</v>
    <v>Learn more on Bing</v>
  </rv>
  <rv s="1">
    <v>en-US</v>
    <v>a1vc52</v>
    <v>268435456</v>
    <v>1</v>
    <v>Powered by Refinitiv</v>
    <v>0</v>
    <v>IDEX CORPORATION (XNYS:IEX)</v>
    <v>2</v>
    <v>3</v>
    <v>Finance</v>
    <v>4</v>
    <v>211.71</v>
    <v>104.55500000000001</v>
    <v>1.0781000000000001</v>
    <v>-1.1000000000000001</v>
    <v>0</v>
    <v>-5.535E-3</v>
    <v>0</v>
    <v>USD</v>
    <v>IDEX Corporation (IDEX) operates an applied solutions business that sells pumps, flow meters and other fluidics systems, and components and engineered products. The Company operates through three segments: Fluid &amp; Metering Technologies (FMT), Health &amp; Science Technologies (HST) and Fire &amp; Safety/Diversified Products (FSDP). Its FMT segment provides flow monitoring and other services for the food, chemical, water and wastewater, agricultural and energy industries. The HST segment designs and distributes precision fluidics, rotary lobe pumps, roll compaction and drying systems. Its FSDP segment produces firefighting pumps and controls, rescue tools, lifting bags and other components and systems; engineered stainless steel banding and clamping devices, and precision equipment. Its Fire &amp; Safety platform provides Hurst Jaws of Life, which manufactures the rescue tools. It provides Band-IT platform, which designs and manufactures engineered fastening solutions.</v>
    <v>7075</v>
    <v>New York Stock Exchange</v>
    <v>XNYS</v>
    <v>XNYS</v>
    <v>3100 Sanders Road, Suite 301, NORTHBROOK, IL, 60062 US</v>
    <v>201.76</v>
    <v>Machinery, Equipment &amp; Components</v>
    <v>Stock</v>
    <v>44265.000000046093</v>
    <v>2504</v>
    <v>197.54</v>
    <v>15082330000</v>
    <v>IDEX CORPORATION</v>
    <v>IDEX CORPORATION</v>
    <v>198.53</v>
    <v>40.207099999999997</v>
    <v>198.74</v>
    <v>197.64</v>
    <v>197.64</v>
    <v>75889740</v>
    <v>IEX</v>
    <v>IDEX CORPORATION (XNYS:IEX)</v>
    <v>291633</v>
    <v>453889</v>
    <v>1987</v>
  </rv>
  <rv s="2">
    <v>2505</v>
  </rv>
  <rv s="0">
    <v>https://www.bing.com/financeapi/forcetrigger?t=a1w6zr&amp;q=XNAS%3aJKHY&amp;form=skydnc</v>
    <v>Learn more on Bing</v>
  </rv>
  <rv s="1">
    <v>en-US</v>
    <v>a1w6zr</v>
    <v>268435456</v>
    <v>1</v>
    <v>Powered by Refinitiv</v>
    <v>0</v>
    <v>JACK HENRY &amp; ASSOCIATES, INC. (XNAS:JKHY)</v>
    <v>2</v>
    <v>3</v>
    <v>Finance</v>
    <v>4</v>
    <v>200.98</v>
    <v>123.64</v>
    <v>0.57989999999999997</v>
    <v>-2.11</v>
    <v>4.5000000000000005E-3</v>
    <v>-1.3974E-2</v>
    <v>0.67</v>
    <v>USD</v>
    <v>Jack Henry &amp; Associates, Inc. is a provider of information processing solutions for community banks. The Company offers a range of products and services, including processing transactions, automating business processes, and managing information financial institutions and diverse corporate entities. It operates in two segments: bank systems and services (Bank) and credit union systems and services (Credit Union). It provides its products and services through approximately three business brands, which include Jack Henry Banking, Symitar and ProfitStars. The Core software system consists of the integrated applications required to process deposit, loan, and general ledger transactions, and to maintain centralized customer/member information. Jack Henry Banking markets over three software systems to banks and Symitar markets over two software systems to credit unions. Its subsidiaries include Jack Henry Services, Inc., Symitar Systems, Inc. and Bayside Business Solutions, Inc.</v>
    <v>6717</v>
    <v>Nasdaq Stock Market</v>
    <v>XNAS</v>
    <v>XNAS</v>
    <v>PO Box 807, 663 Hwy 60, MONETT, MO, 65708-0807 US</v>
    <v>153.99</v>
    <v>Software &amp; IT Services</v>
    <v>Stock</v>
    <v>44264.94445039297</v>
    <v>2507</v>
    <v>148.75</v>
    <v>11487670000</v>
    <v>JACK HENRY &amp; ASSOCIATES, INC.</v>
    <v>JACK HENRY &amp; ASSOCIATES, INC.</v>
    <v>152.5</v>
    <v>38.802</v>
    <v>151</v>
    <v>148.88999999999999</v>
    <v>149.56</v>
    <v>76077270</v>
    <v>JKHY</v>
    <v>JACK HENRY &amp; ASSOCIATES, INC. (XNAS:JKHY)</v>
    <v>523911</v>
    <v>816454</v>
    <v>1985</v>
  </rv>
  <rv s="2">
    <v>2508</v>
  </rv>
  <rv s="0">
    <v>https://www.bing.com/financeapi/forcetrigger?t=a1xkhw&amp;q=XNYS%3aMGM&amp;form=skydnc</v>
    <v>Learn more on Bing</v>
  </rv>
  <rv s="1">
    <v>en-US</v>
    <v>a1xkhw</v>
    <v>268435456</v>
    <v>1</v>
    <v>Powered by Refinitiv</v>
    <v>0</v>
    <v>MGM RESORTS INTERNATIONAL (XNYS:MGM)</v>
    <v>2</v>
    <v>3</v>
    <v>Finance</v>
    <v>4</v>
    <v>39.909999999999997</v>
    <v>5.9001000000000001</v>
    <v>2.4975999999999998</v>
    <v>-0.36749999999999999</v>
    <v>-2.6679999999999998E-4</v>
    <v>-9.7099999999999999E-3</v>
    <v>-0.01</v>
    <v>USD</v>
    <v>MGM Resorts International is a holding company. The Company, through its subsidiaries, owns and operates casino resorts. The Company operates in two segments: domestic resorts and MGM China. Its domestic resorts segment consists of non-gaming operations, including hotel, food and beverage, entertainment and other non-gaming amenities. Its casino operations feature a range of slots, table games, and race and sports book wagering. Its MGM China’s operations consist of the MGM Macau resort and casino, and the development of an integrated casino, hotel and entertainment resort on the Cotai Strip in Macau. Under its resort operation, the Company's casino resorts offer gaming, hotel, convention, dining, entertainment, retail and other resort amenities. It owns Primm Valley Golf Club at the California/Nevada state line and Fallen Oak golf course in Saucier, Mississippi, among others.</v>
    <v>35000</v>
    <v>New York Stock Exchange</v>
    <v>XNYS</v>
    <v>XNYS</v>
    <v>3600 LAS VEGAS BLVD S, LAS VEGAS, NV, 89109-4303 US</v>
    <v>38.43</v>
    <v>Hotels &amp; Entertainment Services</v>
    <v>Stock</v>
    <v>44265.04022096016</v>
    <v>2510</v>
    <v>37.295000000000002</v>
    <v>18730200000</v>
    <v>MGM RESORTS INTERNATIONAL</v>
    <v>MGM RESORTS INTERNATIONAL</v>
    <v>38.35</v>
    <v>0</v>
    <v>37.847499999999997</v>
    <v>37.479999999999997</v>
    <v>37.47</v>
    <v>494853400</v>
    <v>MGM</v>
    <v>MGM RESORTS INTERNATIONAL (XNYS:MGM)</v>
    <v>6687314</v>
    <v>10431828</v>
    <v>1986</v>
  </rv>
  <rv s="2">
    <v>2511</v>
  </rv>
  <rv s="0">
    <v>http://en.wikipedia.org/wiki/Newell_Brands</v>
    <v>Wikipedia</v>
  </rv>
  <rv s="3">
    <v>6</v>
    <v>2513</v>
  </rv>
  <rv s="4">
    <v>9</v>
    <v>https://www.bing.com/th?id=AMMS_19b07f1f34f5593a6dd1611c4bb19817&amp;qlt=95</v>
    <v>2514</v>
    <v>0</v>
    <v>https://www.bing.com/images/search?form=xlimg&amp;q=newell+brands</v>
    <v>Image of NEWELL BRANDS INC.</v>
  </rv>
  <rv s="0">
    <v>https://www.bing.com/financeapi/forcetrigger?t=a1ywu2&amp;q=XNAS%3aNWL&amp;form=skydnc</v>
    <v>Learn more on Bing</v>
  </rv>
  <rv s="7">
    <v>en-US</v>
    <v>a1ywu2</v>
    <v>268435456</v>
    <v>1</v>
    <v>Powered by Refinitiv</v>
    <v>10</v>
    <v>NEWELL BRANDS INC. (XNAS:NWL)</v>
    <v>7</v>
    <v>11</v>
    <v>Finance</v>
    <v>4</v>
    <v>26.89</v>
    <v>10.44</v>
    <v>0.92079999999999995</v>
    <v>-0.32</v>
    <v>2.0100000000000001E-3</v>
    <v>-1.2698000000000001E-2</v>
    <v>0.05</v>
    <v>USD</v>
    <v>Newell Brands Inc. is a consumer goods company. The Company has a portfolio of brands, including Paper Mate, Sharpie, Dymo, EXPO, Parker, Elmer’s, Coleman, Marmot, Oster, Sunbeam, FoodSaver, Mr. Coffee, Graco, Baby Jogger, NUK, Calphalon, Rubbermaid, Contigo, First Alert and Yankee Candle. The Company operates under three segments: Food and Appliances (comprised of Appliances &amp; Cookware and Food divisions), Home and Outdoor Living (comprised of Home Fragrance, Outdoor &amp; Recreation and Connected Home &amp; Security divisions), and Learning and Development (comprised of Writing and Baby &amp; Parenting divisions).</v>
    <v>30000</v>
    <v>Nasdaq Stock Market</v>
    <v>XNAS</v>
    <v>XNAS</v>
    <v>6655 Peachtree Dunwoody Rd, ATLANTA, GA, 30328 US</v>
    <v>25.49</v>
    <v>2515</v>
    <v>Household Goods</v>
    <v>Stock</v>
    <v>44265.019973818751</v>
    <v>2516</v>
    <v>24.88</v>
    <v>10699920000</v>
    <v>NEWELL BRANDS INC.</v>
    <v>NEWELL BRANDS INC.</v>
    <v>25.41</v>
    <v>53.421599999999998</v>
    <v>25.2</v>
    <v>24.88</v>
    <v>24.93</v>
    <v>424600000</v>
    <v>NWL</v>
    <v>NEWELL BRANDS INC. (XNAS:NWL)</v>
    <v>2095158</v>
    <v>3319727</v>
    <v>1987</v>
  </rv>
  <rv s="2">
    <v>2517</v>
  </rv>
  <rv s="0">
    <v>https://www.bing.com/financeapi/forcetrigger?t=a1x8z2&amp;q=XNYS%3aMAA&amp;form=skydnc</v>
    <v>Learn more on Bing</v>
  </rv>
  <rv s="1">
    <v>en-US</v>
    <v>a1x8z2</v>
    <v>268435456</v>
    <v>1</v>
    <v>Powered by Refinitiv</v>
    <v>0</v>
    <v>MID-AMERICA APARTMENT COMMUNITIES, INC. (XNYS:MAA)</v>
    <v>2</v>
    <v>3</v>
    <v>Finance</v>
    <v>4</v>
    <v>142.97999999999999</v>
    <v>82.000100000000003</v>
    <v>0.62339999999999995</v>
    <v>0.5</v>
    <v>0</v>
    <v>3.725E-3</v>
    <v>0</v>
    <v>USD</v>
    <v>Mid-America Apartment Communities, Inc. is a multifamily focused, self-administered and self-managed real estate investment trust (REIT). The Company owns, operates, acquires and develops apartment communities primarily located in the Southeast and Southwest regions of the United States. It operates through three segments: Large market same store, Secondary market same store and Non-Same Store and Other. Its Large market same store communities are communities in markets with a population of at least one million and at least 1% of the total public multifamily REIT units that it has owned. Its Secondary market same store communities are communities in markets with populations of more than one million but less than 1% of the total public multifamily REIT units or markets with populations of less than one million that it has owned. Its Non-same store communities and other includes recent acquisitions and communities in development or lease-up communities.</v>
    <v>2530</v>
    <v>New York Stock Exchange</v>
    <v>XNYS</v>
    <v>XNYS</v>
    <v>6815 Poplar Ave Ste 500, GERMANTOWN, TN, 38138-0612 US</v>
    <v>137.04</v>
    <v>Residential &amp; Commercial REIT</v>
    <v>Stock</v>
    <v>44265.000000046093</v>
    <v>2519</v>
    <v>134.4</v>
    <v>15354480000</v>
    <v>MID-AMERICA APARTMENT COMMUNITIES, INC.</v>
    <v>MID-AMERICA APARTMENT COMMUNITIES, INC.</v>
    <v>134.47999999999999</v>
    <v>61.2151</v>
    <v>134.22999999999999</v>
    <v>134.72999999999999</v>
    <v>134.72999999999999</v>
    <v>114389400</v>
    <v>MAA</v>
    <v>MID-AMERICA APARTMENT COMMUNITIES, INC. (XNYS:MAA)</v>
    <v>440482</v>
    <v>726365</v>
    <v>1993</v>
  </rv>
  <rv s="2">
    <v>2520</v>
  </rv>
  <rv s="0">
    <v>http://en.wikipedia.org/wiki/Martin_Marietta_Inc.</v>
    <v>Wikipedia</v>
  </rv>
  <rv s="3">
    <v>6</v>
    <v>2522</v>
  </rv>
  <rv s="4">
    <v>9</v>
    <v>https://www.bing.com/th?id=AMMS_6b44569cfe3c8fc5a2c1d23d7f78f2b3&amp;qlt=95</v>
    <v>2523</v>
    <v>0</v>
    <v>https://www.bing.com/images/search?form=xlimg&amp;q=martin+marietta+materials</v>
    <v>Image of MARTIN MARIETTA MATERIALS, INC.</v>
  </rv>
  <rv s="0">
    <v>https://www.bing.com/financeapi/forcetrigger?t=a1xp2w&amp;q=XNYS%3aMLM&amp;form=skydnc</v>
    <v>Learn more on Bing</v>
  </rv>
  <rv s="7">
    <v>en-US</v>
    <v>a1xp2w</v>
    <v>268435456</v>
    <v>1</v>
    <v>Powered by Refinitiv</v>
    <v>10</v>
    <v>MARTIN MARIETTA MATERIALS, INC. (XNYS:MLM)</v>
    <v>7</v>
    <v>11</v>
    <v>Finance</v>
    <v>4</v>
    <v>353.56</v>
    <v>135.08000000000001</v>
    <v>0.65669999999999995</v>
    <v>-1.3</v>
    <v>0</v>
    <v>-3.8909999999999999E-3</v>
    <v>0</v>
    <v>USD</v>
    <v>Martin Marietta Materials, Inc. is a supplier of aggregates products (crushed stone, sand, and gravel) used for the construction of infrastructure, nonresidential, and residential projects. Aggregates products are also used for railroad ballast and in agricultural, utility and environmental applications. The Company's Aggregates business operates through three segments: the Mid-America Group, Southeast Group and West Group. The Company's business is categorized into Aggregates Business, Cement Business and Magnesia Specialties Business. Its Cement business is reported through the Cement segment. Its Magnesia Specialties business manufactures and markets magnesia-based chemical products used in industrial, agricultural, and environmental applications, and dolomitic lime sold to customers in the steel industry. Its Cement business produces Portland and specialty cements. It manufactures and markets, through its Magnesia Specialties business, magnesia-based chemical products.</v>
    <v>8700</v>
    <v>New York Stock Exchange</v>
    <v>XNYS</v>
    <v>XNYS</v>
    <v>2710 Wycliff Rd, RALEIGH, NC, 27607-3033 US</v>
    <v>337.12</v>
    <v>2524</v>
    <v>Construction Materials</v>
    <v>Stock</v>
    <v>44265.000000022657</v>
    <v>2525</v>
    <v>330.44</v>
    <v>20810010000</v>
    <v>MARTIN MARIETTA MATERIALS, INC.</v>
    <v>MARTIN MARIETTA MATERIALS, INC.</v>
    <v>335.97</v>
    <v>28.930900000000001</v>
    <v>334.1</v>
    <v>332.8</v>
    <v>332.8</v>
    <v>62286770</v>
    <v>MLM</v>
    <v>MARTIN MARIETTA MATERIALS, INC. (XNYS:MLM)</v>
    <v>296438</v>
    <v>509617</v>
    <v>1993</v>
  </rv>
  <rv s="2">
    <v>2526</v>
  </rv>
  <rv s="0">
    <v>http://en.wikipedia.org/wiki/Perrigo</v>
    <v>Wikipedia</v>
  </rv>
  <rv s="3">
    <v>6</v>
    <v>2528</v>
  </rv>
  <rv s="4">
    <v>9</v>
    <v>https://www.bing.com/th?id=AMMS_5587dd90a34a73975ac935fc38163d01&amp;qlt=95</v>
    <v>2529</v>
    <v>0</v>
    <v>https://www.bing.com/images/search?form=xlimg&amp;q=perrigo</v>
    <v>Image of PERRIGO COMPANY PUBLIC LIMITED COMPANY</v>
  </rv>
  <rv s="0">
    <v>https://www.bing.com/financeapi/forcetrigger?t=a216lh&amp;q=XNYS%3aPRGO&amp;form=skydnc</v>
    <v>Learn more on Bing</v>
  </rv>
  <rv s="7">
    <v>en-US</v>
    <v>a216lh</v>
    <v>268435456</v>
    <v>1</v>
    <v>Powered by Refinitiv</v>
    <v>10</v>
    <v>PERRIGO COMPANY PUBLIC LIMITED COMPANY (XNYS:PRGO)</v>
    <v>7</v>
    <v>11</v>
    <v>Finance</v>
    <v>4</v>
    <v>58.83</v>
    <v>38.200000000000003</v>
    <v>1.2209000000000001</v>
    <v>-0.87</v>
    <v>0</v>
    <v>-2.0802999999999999E-2</v>
    <v>0</v>
    <v>USD</v>
    <v>Perrigo Co. Plc engages in providing over-the-counter (OTC) self-care and wellness solutions. Its solutions enhance individual well-being by enabling consumers to proactively prevent or treat conditions that can be self-managed. The Company operates through three segments: Consumer Self-Care Americas, Consumer Self-Care International and Prescription Pharmaceuticals. The Consumer Self-Care Americas segment comprises the store brand consumer self-care business in the United States (U.S.), Mexico and Canada. The Consumer Self-Care International segment includes the branded consumer self-care business in Europe, along with generic consumer-focused businesses in the United Kingdom (U.K.) and Australia. The Prescription Pharmaceuticals segment commercializes and manufactures generic prescription products in the U.S. and diagnostic products in Israel.</v>
    <v>11500</v>
    <v>New York Stock Exchange</v>
    <v>XNYS</v>
    <v>XNYS</v>
    <v>The Sharp Building, Hogan Place, Dublin 2, DUBLIN, DUBLIN IE</v>
    <v>42.41</v>
    <v>2530</v>
    <v>Pharmaceuticals</v>
    <v>Stock</v>
    <v>44265.000000034372</v>
    <v>2531</v>
    <v>40.950000000000003</v>
    <v>5566082000</v>
    <v>PERRIGO COMPANY PUBLIC LIMITED COMPANY</v>
    <v>PERRIGO COMPANY PUBLIC LIMITED COMPANY</v>
    <v>41.89</v>
    <v>0</v>
    <v>41.82</v>
    <v>40.950000000000003</v>
    <v>40.950000000000003</v>
    <v>133096200</v>
    <v>PRGO</v>
    <v>PERRIGO COMPANY PUBLIC LIMITED COMPANY (XNYS:PRGO)</v>
    <v>1054434</v>
    <v>1912294</v>
    <v>2013</v>
  </rv>
  <rv s="2">
    <v>2532</v>
  </rv>
  <rv s="0">
    <v>http://de.wikipedia.org/wiki/Royal_Caribbean_Group</v>
    <v>Wikipedia</v>
  </rv>
  <rv s="3">
    <v>6</v>
    <v>2534</v>
  </rv>
  <rv s="4">
    <v>9</v>
    <v>https://www.bing.com/th?id=AMMS_61170b63dd44ef11b57dda9f64342336&amp;qlt=95</v>
    <v>2535</v>
    <v>0</v>
    <v>https://www.bing.com/images/search?form=xlimg&amp;q=royal+caribbean+cruises+ltd.</v>
    <v>Image of ROYAL CARIBBEAN CRUISES LTD.</v>
  </rv>
  <rv s="0">
    <v>https://www.bing.com/financeapi/forcetrigger?t=a21rw7&amp;q=XNYS%3aRCL&amp;form=skydnc</v>
    <v>Learn more on Bing</v>
  </rv>
  <rv s="7">
    <v>en-US</v>
    <v>a21rw7</v>
    <v>268435456</v>
    <v>1</v>
    <v>Powered by Refinitiv</v>
    <v>10</v>
    <v>ROYAL CARIBBEAN CRUISES LTD. (XNYS:RCL)</v>
    <v>7</v>
    <v>11</v>
    <v>Finance</v>
    <v>4</v>
    <v>99.24</v>
    <v>19.25</v>
    <v>2.9565000000000001</v>
    <v>1.65</v>
    <v>3.2379999999999996E-3</v>
    <v>1.8769000000000001E-2</v>
    <v>0.28999999999999998</v>
    <v>USD</v>
    <v>Royal Caribbean Cruises Ltd. is a cruise company. The Company owns and operates three global cruise brands: Royal Caribbean International, Celebrity Cruises and Azamara Club Cruises (Global Brands). The Company also own joint venture interest in the German brand TUI Cruises, interest in the Spanish brand Pullmantur and interest in the Chinese brand SkySea Cruises (collectively, Partner Brands). Together, its Global Brands and its Partner Brands operate a combined total of 50 ships in the cruise vacation industry with an aggregate capacity of approximately 123,270 berths as of December 31, 2016. As of July 31, 2018, the Company's ships offer a selection of itineraries that call on approximately 540 destinations in 105 countries, covering all seven continents. Royal Caribbean International offers a range of itineraries to the destinations, including Alaska, Asia, Australia, Canada, the Caribbean, the Panama Canal and New Zealand with cruise lengths that range from 2 to 24 nights.</v>
    <v>85000</v>
    <v>New York Stock Exchange</v>
    <v>XNYS</v>
    <v>XNYS</v>
    <v>1050 Caribbean Way, MIAMI, FL, 33132-2028 US</v>
    <v>90.25</v>
    <v>2536</v>
    <v>Hotels &amp; Entertainment Services</v>
    <v>Stock</v>
    <v>44265.041613946094</v>
    <v>2537</v>
    <v>85.4</v>
    <v>22378290000</v>
    <v>ROYAL CARIBBEAN CRUISES LTD.</v>
    <v>ROYAL CARIBBEAN CRUISES LTD.</v>
    <v>89</v>
    <v>0</v>
    <v>87.91</v>
    <v>89.56</v>
    <v>89.85</v>
    <v>254559100</v>
    <v>RCL</v>
    <v>ROYAL CARIBBEAN CRUISES LTD. (XNYS:RCL)</v>
    <v>3774773</v>
    <v>6916597</v>
    <v>1985</v>
  </rv>
  <rv s="2">
    <v>2538</v>
  </rv>
  <rv s="0">
    <v>http://en.wikipedia.org/wiki/Air_Products_&amp;_Chemicals</v>
    <v>Wikipedia</v>
  </rv>
  <rv s="3">
    <v>6</v>
    <v>2540</v>
  </rv>
  <rv s="4">
    <v>9</v>
    <v>https://www.bing.com/th?id=AMMS_b72bb46b72cae1c8c879d994e8a5cf1e&amp;qlt=95</v>
    <v>2541</v>
    <v>0</v>
    <v>https://www.bing.com/images/search?form=xlimg&amp;q=air+products+%26+chemicals</v>
    <v>Image of AIR PRODUCTS AND CHEMICALS, INC.</v>
  </rv>
  <rv s="0">
    <v>https://www.bing.com/financeapi/forcetrigger?t=a1nl77&amp;q=XNYS%3aAPD&amp;form=skydnc</v>
    <v>Learn more on Bing</v>
  </rv>
  <rv s="7">
    <v>en-US</v>
    <v>a1nl77</v>
    <v>268435456</v>
    <v>1</v>
    <v>Powered by Refinitiv</v>
    <v>10</v>
    <v>AIR PRODUCTS AND CHEMICALS, INC. (XNYS:APD)</v>
    <v>7</v>
    <v>11</v>
    <v>Finance</v>
    <v>4</v>
    <v>327.89</v>
    <v>167.43</v>
    <v>0.76239999999999997</v>
    <v>0.63</v>
    <v>-1.121E-3</v>
    <v>2.3610000000000003E-3</v>
    <v>-0.3</v>
    <v>USD</v>
    <v>Air Products and Chemicals, Inc., is an industrial gases company. The Company's Industrial Gases business provides atmospheric and process gases and related equipment to manufacturing markets, including refining and petrochemical, metals, electronics, and food and beverage. The Company is also a supplier of liquefied natural gas process technology and equipment. The Company operates through five segments: Industrial Gases-Americas, Industrial Gases-Europe, Middle East, and Africa (EMEA), Industrial Gases-Asia, Industrial Gases-Global, and Corporate and other.</v>
    <v>19000</v>
    <v>New York Stock Exchange</v>
    <v>XNYS</v>
    <v>XNYS</v>
    <v>7201 Hamilton Blvd, ALLENTOWN, PA, 18195-1501 US</v>
    <v>271.27</v>
    <v>2542</v>
    <v>Chemicals</v>
    <v>Stock</v>
    <v>44265.000000046093</v>
    <v>2543</v>
    <v>267.37</v>
    <v>59054380000</v>
    <v>AIR PRODUCTS AND CHEMICALS, INC.</v>
    <v>AIR PRODUCTS AND CHEMICALS, INC.</v>
    <v>269.39999999999998</v>
    <v>31.2865</v>
    <v>266.88</v>
    <v>267.51</v>
    <v>267.20999999999998</v>
    <v>221276900</v>
    <v>APD</v>
    <v>AIR PRODUCTS AND CHEMICALS, INC. (XNYS:APD)</v>
    <v>744430</v>
    <v>1434924</v>
    <v>1961</v>
  </rv>
  <rv s="2">
    <v>2544</v>
  </rv>
  <rv s="0">
    <v>http://en.wikipedia.org/wiki/Albemarle_Corporation</v>
    <v>Wikipedia</v>
  </rv>
  <rv s="3">
    <v>6</v>
    <v>2546</v>
  </rv>
  <rv s="4">
    <v>9</v>
    <v>https://www.bing.com/th?id=AMMS_0323b635320f367409dafd7dbf43d7f6&amp;qlt=95</v>
    <v>2547</v>
    <v>0</v>
    <v>https://www.bing.com/images/search?form=xlimg&amp;q=albemarle+corporation</v>
    <v>Image of ALBEMARLE CORPORATION</v>
  </rv>
  <rv s="0">
    <v>https://www.bing.com/financeapi/forcetrigger?t=a1n977&amp;q=XNYS%3aALB&amp;form=skydnc</v>
    <v>Learn more on Bing</v>
  </rv>
  <rv s="7">
    <v>en-US</v>
    <v>a1n977</v>
    <v>268435456</v>
    <v>1</v>
    <v>Powered by Refinitiv</v>
    <v>10</v>
    <v>ALBEMARLE CORPORATION (XNYS:ALB)</v>
    <v>7</v>
    <v>11</v>
    <v>Finance</v>
    <v>4</v>
    <v>188.35</v>
    <v>48.890099999999997</v>
    <v>1.5762</v>
    <v>5.08</v>
    <v>9.6040000000000003E-4</v>
    <v>3.6108000000000001E-2</v>
    <v>0.14000000000000001</v>
    <v>USD</v>
    <v>Albemarle Corporation is a global developer, manufacturer and marketer of highly-engineered specialty chemicals. The Company operates through three segments: Lithium and Advanced Materials, Bromine Specialties and Refining Solutions. Lithium and Advanced Materials segment consist of two product categories: Lithium and Performance Catalyst Solutions. The bromine and bromine-based business includes products used in fire safety solutions and other specialty chemicals applications. The Company serves various end markets, including petroleum refining, consumer electronics, energy storage, construction, automotive, lubricants, pharmaceuticals, crop protection, food safety and custom chemistry services. As of December 31, 2016, the Company and its joint ventures operated 31 production and research and development (R&amp;D) facilities, as well as a number of administrative and sales offices, around the world.</v>
    <v>5900</v>
    <v>New York Stock Exchange</v>
    <v>XNYS</v>
    <v>XNYS</v>
    <v>4250 Congress St Ste 900, CHARLOTTE, NC, 28209-4615 US</v>
    <v>148.33000000000001</v>
    <v>2548</v>
    <v>Chemicals</v>
    <v>Stock</v>
    <v>44265.033594640627</v>
    <v>2549</v>
    <v>142.30000000000001</v>
    <v>16409020000</v>
    <v>ALBEMARLE CORPORATION</v>
    <v>ALBEMARLE CORPORATION</v>
    <v>143.91999999999999</v>
    <v>39.983600000000003</v>
    <v>140.69</v>
    <v>145.77000000000001</v>
    <v>145.91</v>
    <v>116632400</v>
    <v>ALB</v>
    <v>ALBEMARLE CORPORATION (XNYS:ALB)</v>
    <v>1219228</v>
    <v>2360682</v>
    <v>1993</v>
  </rv>
  <rv s="2">
    <v>2550</v>
  </rv>
  <rv s="0">
    <v>https://www.bing.com/financeapi/forcetrigger?t=a24qc7&amp;q=XNYS%3aUA&amp;form=skydnc</v>
    <v>Learn more on Bing</v>
  </rv>
  <rv s="7">
    <v>en-US</v>
    <v>a24qc7</v>
    <v>268435456</v>
    <v>1</v>
    <v>Powered by Refinitiv</v>
    <v>10</v>
    <v>UNDER ARMOUR, INC. (XNYS:UA)</v>
    <v>7</v>
    <v>11</v>
    <v>Finance</v>
    <v>4</v>
    <v>19.72</v>
    <v>6.37</v>
    <v>1.2467999999999999</v>
    <v>-0.4</v>
    <v>-5.3449999999999993E-4</v>
    <v>-2.0931000000000002E-2</v>
    <v>-0.01</v>
    <v>USD</v>
    <v>Under Armour, Inc. is engaged in the development, marketing and distribution of branded performance apparel, footwear and accessories for men, women and youth. The Company's segments include North America, consisting of the United States and Canada; Europe, the Middle East and Africa (EMEA); Asia-Pacific; Latin America, and Connected Fitness. Its products are sold across the world and worn by athletes at all levels, from youth to professional, on playing fields around the globe, as well as by consumers with active lifestyles. The Company sells its branded apparel, footwear and accessories in North America through its wholesale and direct to consumer channels. As of December 31, 2016, the Company had approximately 151 factory house stores in North America primarily located in outlet centers throughout the United States. In addition, the Company distributes its products in North America through third-party logistics providers with primary locations in Canada, New Jersey and Florida.</v>
    <v>7000</v>
    <v>New York Stock Exchange</v>
    <v>XNYS</v>
    <v>XNYS</v>
    <v>1020 Hull St Fl 3, BALTIMORE, MD, 21230-5356 US</v>
    <v>19.25</v>
    <v>2449</v>
    <v>Textiles &amp; Apparel</v>
    <v>Stock</v>
    <v>44265.032027753907</v>
    <v>2552</v>
    <v>18.6922</v>
    <v>9548192000</v>
    <v>UNDER ARMOUR, INC.</v>
    <v>UNDER ARMOUR, INC.</v>
    <v>19.239999999999998</v>
    <v>0</v>
    <v>19.11</v>
    <v>18.71</v>
    <v>18.7</v>
    <v>455053300</v>
    <v>UA</v>
    <v>UNDER ARMOUR, INC. (XNYS:UA)</v>
    <v>2126589</v>
    <v>4213189</v>
    <v>1996</v>
  </rv>
  <rv s="2">
    <v>2553</v>
  </rv>
  <rv s="0">
    <v>http://ja.wikipedia.org/wiki/ウィン・リゾーツ</v>
    <v>Wikipedia</v>
  </rv>
  <rv s="3">
    <v>262</v>
    <v>2555</v>
  </rv>
  <rv s="4">
    <v>9</v>
    <v>https://www.bing.com/th?id=AMMS_6fd03e4f1d8d191c25cf72b5f97dce49&amp;qlt=95</v>
    <v>2556</v>
    <v>0</v>
    <v>https://www.bing.com/images/search?form=xlimg&amp;q=wynn+resorts</v>
    <v>Image of WYNN RESORTS, LIMITED</v>
  </rv>
  <rv s="0">
    <v>https://www.bing.com/financeapi/forcetrigger?t=a2655r&amp;q=XNAS%3aWYNN&amp;form=skydnc</v>
    <v>Learn more on Bing</v>
  </rv>
  <rv s="7">
    <v>en-US</v>
    <v>a2655r</v>
    <v>268435456</v>
    <v>1</v>
    <v>Powered by Refinitiv</v>
    <v>10</v>
    <v>WYNN RESORTS, LIMITED (XNAS:WYNN)</v>
    <v>7</v>
    <v>11</v>
    <v>Finance</v>
    <v>4</v>
    <v>139.47999999999999</v>
    <v>35.840000000000003</v>
    <v>2.5409999999999999</v>
    <v>0.26</v>
    <v>1.493E-4</v>
    <v>1.944E-3</v>
    <v>0.02</v>
    <v>USD</v>
    <v>Wynn Resorts, Limited (Wynn Resorts) is a developer, owner and operator of destination casino resorts that integrate accommodations and a range of amenities, including dining outlets, retail offerings, entertainment theaters and meeting complexes. The Company's segments include Macau Operations and Las Vegas Operations. The Company's Macau Operations include Wynn Macau and Wynn Palace. It also includes Encore, an expansion at Wynn Macau. The Company's Las Vegas Operations include Wynn Las Vegas and Encore, an expansion at Wynn Las Vegas. Wynn Las Vegas is located at the intersection of the Las Vegas Strip and Sands Avenue. As of December 31, 2016, it occupied approximately 215 acres of land fronting the Las Vegas Strip. As of December 31, 2016, the Company owned approximately 18 acres across Sands Avenue. The Company is constructing Wynn Boston Harbor, an integrated casino resort in Everett, Massachusetts.</v>
    <v>27500</v>
    <v>Nasdaq Stock Market</v>
    <v>XNAS</v>
    <v>XNAS</v>
    <v>3131 Las Vegas Blvd S, LAS VEGAS, NV, 89109-1967 US</v>
    <v>136.88999999999999</v>
    <v>2557</v>
    <v>Hotels &amp; Entertainment Services</v>
    <v>Stock</v>
    <v>44265.041637094531</v>
    <v>2558</v>
    <v>133.03</v>
    <v>15462410000</v>
    <v>WYNN RESORTS, LIMITED</v>
    <v>WYNN RESORTS, LIMITED</v>
    <v>136.88999999999999</v>
    <v>69.583200000000005</v>
    <v>133.74</v>
    <v>134</v>
    <v>134.02000000000001</v>
    <v>115615500</v>
    <v>WYNN</v>
    <v>WYNN RESORTS, LIMITED (XNAS:WYNN)</v>
    <v>1438161</v>
    <v>3178996</v>
    <v>2002</v>
  </rv>
  <rv s="2">
    <v>2559</v>
  </rv>
  <rv s="0">
    <v>http://en.wikipedia.org/wiki/International_Flavors_&amp;_Fragrances</v>
    <v>Wikipedia</v>
  </rv>
  <rv s="3">
    <v>262</v>
    <v>2561</v>
  </rv>
  <rv s="4">
    <v>9</v>
    <v>https://www.bing.com/th?id=AMMS_6d40110f7033a6e2ae792d6adabfc778&amp;qlt=95</v>
    <v>2562</v>
    <v>0</v>
    <v>https://www.bing.com/images/search?form=xlimg&amp;q=international+flavors+%26+fragrances</v>
    <v>Image of INTERNATIONAL FLAVORS &amp; FRAGRANCES INC.</v>
  </rv>
  <rv s="0">
    <v>https://www.bing.com/financeapi/forcetrigger?t=a1vcgh&amp;q=XNYS%3aIFF&amp;form=skydnc</v>
    <v>Learn more on Bing</v>
  </rv>
  <rv s="7">
    <v>en-US</v>
    <v>a1vcgh</v>
    <v>268435456</v>
    <v>1</v>
    <v>Powered by Refinitiv</v>
    <v>10</v>
    <v>INTERNATIONAL FLAVORS &amp; FRAGRANCES INC. (XNYS:IFF)</v>
    <v>7</v>
    <v>11</v>
    <v>Finance</v>
    <v>4</v>
    <v>143.09</v>
    <v>92.14</v>
    <v>0.9849</v>
    <v>0.08</v>
    <v>0</v>
    <v>6.0959999999999996E-4</v>
    <v>0</v>
    <v>USD</v>
    <v>International Flavors &amp; Fragrances Inc. provides products that consumers taste, smell, or touch. It operates through three segments: Taste, Frutarom and Scent. Taste is comprised of Flavor Compounds which are sold to the food and beverage industries for use in consumer products, such as prepared foods, beverages, dairy, food and sweet products. Frutarom segment creates and manufactures a naturals-focused suite of flavor compounds, functional foods and specialty fine ingredients. Scent segment is comprised of Fragrance Compounds, which are used by its customers in two broad categories: Fine Fragrances and Consumer Fragrances; Fragrance Ingredients, which consists of synthetic and natural ingredients that can be combined with other materials to create fragrance and consumer compounds; and Cosmetic Active Ingredients, consisting of active and functional ingredients, botanicals and delivery systems.</v>
    <v>13700</v>
    <v>New York Stock Exchange</v>
    <v>XNYS</v>
    <v>XNYS</v>
    <v>521 W 57TH ST, NEW YORK, NY, 10019-2929 US</v>
    <v>134.31</v>
    <v>2563</v>
    <v>Food &amp; Tobacco</v>
    <v>Stock</v>
    <v>44265.000000046093</v>
    <v>2564</v>
    <v>131.13</v>
    <v>32640350000</v>
    <v>INTERNATIONAL FLAVORS &amp; FRAGRANCES INC.</v>
    <v>INTERNATIONAL FLAVORS &amp; FRAGRANCES INC.</v>
    <v>132.55000000000001</v>
    <v>40.341999999999999</v>
    <v>131.22999999999999</v>
    <v>131.31</v>
    <v>131.31</v>
    <v>248726300</v>
    <v>IFF</v>
    <v>INTERNATIONAL FLAVORS &amp; FRAGRANCES INC. (XNYS:IFF)</v>
    <v>2426239</v>
    <v>7073061</v>
    <v>1909</v>
  </rv>
  <rv s="2">
    <v>2565</v>
  </rv>
  <rv s="0">
    <v>http://ko.wikipedia.org/wiki/듀폰</v>
    <v>Wikipedia</v>
  </rv>
  <rv s="3">
    <v>6</v>
    <v>2567</v>
  </rv>
  <rv s="4">
    <v>9</v>
    <v>https://www.bing.com/th?id=AMMS_57e365233735d5028b44a668b6aebb5c&amp;qlt=95</v>
    <v>2568</v>
    <v>0</v>
    <v>https://www.bing.com/images/search?form=xlimg&amp;q=dupont</v>
    <v>Image of DuPont de Nemours, Inc.</v>
  </rv>
  <rv s="0">
    <v>https://www.bing.com/financeapi/forcetrigger?t=a1rfsm&amp;q=XNYS%3aDD&amp;form=skydnc</v>
    <v>Learn more on Bing</v>
  </rv>
  <rv s="7">
    <v>en-US</v>
    <v>a1rfsm</v>
    <v>268435456</v>
    <v>1</v>
    <v>Powered by Refinitiv</v>
    <v>10</v>
    <v>DuPont de Nemours, Inc. (XNYS:DD)</v>
    <v>7</v>
    <v>11</v>
    <v>Finance</v>
    <v>4</v>
    <v>87.27</v>
    <v>28.33</v>
    <v>1.5932999999999999</v>
    <v>0.44</v>
    <v>0</v>
    <v>5.8509999999999994E-3</v>
    <v>0</v>
    <v>USD</v>
    <v>DuPont de Nemours, Inc provides technology-based materials, ingredients and solutions. The Company offers its products and solutions through three segment: Electronics and Imaging, Safety and Construction, and Transportation and Industrial. The Electronics and Imaging business is a global supplier of differentiated materials and systems for a broad range of consumer electronics including mobile devices, television monitors, personal computers and electronics used in a variety of industries. The Transportation and Industrial business provides high-performance engineering resins, adhesives, silicones, lubricants and parts to engineers and designers in the transportation, electronics, healthcare, industrial and consumer end-markets to enable systems solutions for demanding applications and environments. The Safety and Construction business provides engineered products and integrated systems.</v>
    <v>34000</v>
    <v>New York Stock Exchange</v>
    <v>XNYS</v>
    <v>XNYS</v>
    <v>974 Centre Rd Bldg 730, WILMINGTON, DE, 19805-1269 US</v>
    <v>77.16</v>
    <v>2569</v>
    <v>Chemicals</v>
    <v>Stock</v>
    <v>44265.038068113281</v>
    <v>2570</v>
    <v>74.650000000000006</v>
    <v>40464290000</v>
    <v>DuPont de Nemours, Inc.</v>
    <v>DuPont de Nemours, Inc.</v>
    <v>75.53</v>
    <v>0</v>
    <v>75.2</v>
    <v>75.64</v>
    <v>75.64</v>
    <v>538089000</v>
    <v>DD</v>
    <v>DuPont de Nemours, Inc. (XNYS:DD)</v>
    <v>3715618</v>
    <v>13095230</v>
    <v>2015</v>
  </rv>
  <rv s="2">
    <v>2571</v>
  </rv>
  <rv s="0">
    <v>https://www.bing.com/financeapi/forcetrigger?t=bvsk7w&amp;q=XNYS%3aPLTR&amp;form=skydnc</v>
    <v>Learn more on Bing</v>
  </rv>
  <rv s="9">
    <v>en-US</v>
    <v>bvsk7w</v>
    <v>268435456</v>
    <v>1</v>
    <v>Powered by Refinitiv</v>
    <v>14</v>
    <v>PALANTIR TECHNOLOGIES INC. (XNYS:PLTR)</v>
    <v>2</v>
    <v>15</v>
    <v>Finance</v>
    <v>4</v>
    <v>45</v>
    <v>8.9</v>
    <v>1.74</v>
    <v>5.359E-3</v>
    <v>7.7265E-2</v>
    <v>0.13</v>
    <v>USD</v>
    <v>Palantir Technologies Inc. builds software platforms for institutions. The Company operates two segments: commercial, which serves customers working in non-government industries, and government, which serves customers that are agencies in the United States federal government and non-United States governments. It has built two software platforms, Palantir Gotham (Gotham) and Palantir Foundry (Foundry). Gotham is a software platform, which is constructed for analysts at defense and intelligence agencies. Gotham enables users to identify patterns hidden within datasets, ranging from signals intelligence sources to reports from informants, and helps the United States and allied military personnel. Foundry creates a central operating system for organization’s data. Individual users can integrate and analyze the data.</v>
    <v>2439</v>
    <v>New York Stock Exchange</v>
    <v>XNYS</v>
    <v>XNYS</v>
    <v>1555 Blake Street, Suite 250, DENVER, CO, 80202 US</v>
    <v>24.74</v>
    <v>Software &amp; IT Services</v>
    <v>Stock</v>
    <v>44265.041660751565</v>
    <v>2573</v>
    <v>23.1</v>
    <v>41037460000</v>
    <v>PALANTIR TECHNOLOGIES INC.</v>
    <v>PALANTIR TECHNOLOGIES INC.</v>
    <v>23.38</v>
    <v>0</v>
    <v>22.52</v>
    <v>24.26</v>
    <v>24.39</v>
    <v>1822268000</v>
    <v>PLTR</v>
    <v>PALANTIR TECHNOLOGIES INC. (XNYS:PLTR)</v>
    <v>99586460</v>
    <v>113978411</v>
    <v>2003</v>
  </rv>
  <rv s="2">
    <v>2574</v>
  </rv>
  <rv s="0">
    <v>http://en.wikipedia.org/wiki/Uber</v>
    <v>Wikipedia</v>
  </rv>
  <rv s="3">
    <v>6</v>
    <v>2576</v>
  </rv>
  <rv s="4">
    <v>9</v>
    <v>https://www.bing.com/th?id=AMMS_8dbbfb722a5b62e51991589e09078962&amp;qlt=95</v>
    <v>2577</v>
    <v>0</v>
    <v>https://www.bing.com/images/search?form=xlimg&amp;q=uber</v>
    <v>Image of UBER TECHNOLOGIES, INC.</v>
  </rv>
  <rv s="0">
    <v>https://www.bing.com/financeapi/forcetrigger?t=bptw77&amp;q=XNYS%3aUBER&amp;form=skydnc</v>
    <v>Learn more on Bing</v>
  </rv>
  <rv s="10">
    <v>en-US</v>
    <v>bptw77</v>
    <v>268435456</v>
    <v>1</v>
    <v>Powered by Refinitiv</v>
    <v>16</v>
    <v>UBER TECHNOLOGIES, INC. (XNYS:UBER)</v>
    <v>7</v>
    <v>17</v>
    <v>Finance</v>
    <v>4</v>
    <v>64.05</v>
    <v>13.71</v>
    <v>2.0499999999999998</v>
    <v>9.0499999999999999E-4</v>
    <v>3.8533999999999999E-2</v>
    <v>0.05</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22800</v>
    <v>New York Stock Exchange</v>
    <v>XNYS</v>
    <v>XNYS</v>
    <v>1515 3Rd Street, SAN FRANCISCO, CA, 94158 US</v>
    <v>56.15</v>
    <v>2578</v>
    <v>Software &amp; IT Services</v>
    <v>Stock</v>
    <v>44265.041175693746</v>
    <v>2579</v>
    <v>54.72</v>
    <v>98863840000</v>
    <v>UBER TECHNOLOGIES, INC.</v>
    <v>UBER TECHNOLOGIES, INC.</v>
    <v>56</v>
    <v>0</v>
    <v>53.2</v>
    <v>55.25</v>
    <v>55.3</v>
    <v>1858343000</v>
    <v>UBER</v>
    <v>UBER TECHNOLOGIES, INC. (XNYS:UBER)</v>
    <v>17192937</v>
    <v>22149485</v>
    <v>2010</v>
  </rv>
  <rv s="2">
    <v>2580</v>
  </rv>
  <rv s="0">
    <v>http://es.wikipedia.org/wiki/Alibaba_Group</v>
    <v>Wikipedia</v>
  </rv>
  <rv s="3">
    <v>149</v>
    <v>2582</v>
  </rv>
  <rv s="4">
    <v>9</v>
    <v>https://www.bing.com/th?id=AMMS_d4f7a1607c28c2adbf05d2cfaaa1af35&amp;qlt=95</v>
    <v>2583</v>
    <v>0</v>
    <v>https://www.bing.com/images/search?form=xlimg&amp;q=alibaba+group</v>
    <v>Image of Alibaba Group Holding Limited</v>
  </rv>
  <rv s="0">
    <v>https://www.bing.com/financeapi/forcetrigger?t=a1o4mw&amp;q=XNYS%3aBABA&amp;form=skydnc</v>
    <v>Learn more on Bing</v>
  </rv>
  <rv s="7">
    <v>en-US</v>
    <v>a1o4mw</v>
    <v>268435456</v>
    <v>1</v>
    <v>Powered by Refinitiv</v>
    <v>10</v>
    <v>Alibaba Group Holding Limited (XNYS:BABA)</v>
    <v>7</v>
    <v>33</v>
    <v>Finance</v>
    <v>4</v>
    <v>319.32</v>
    <v>169.95</v>
    <v>0.84970000000000001</v>
    <v>11.45</v>
    <v>3.3589999999999996E-3</v>
    <v>5.0509999999999999E-2</v>
    <v>0.8</v>
    <v>USD</v>
    <v>ALIBABA GROUP HOLDING LIMITED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252084</v>
    <v>New York Stock Exchange</v>
    <v>XNYS</v>
    <v>XNYS</v>
    <v>No.969 Wenyi West Road, Yuhang District, HANGZHOU, ZHEJIANG, 311121 CN</v>
    <v>238.74</v>
    <v>2584</v>
    <v>Software &amp; IT Services</v>
    <v>Stock</v>
    <v>44265.041646932812</v>
    <v>2585</v>
    <v>233.07499999999999</v>
    <v>613340800000</v>
    <v>Alibaba Group Holding Limited</v>
    <v>Alibaba Group Holding Limited</v>
    <v>233.38</v>
    <v>25.565300000000001</v>
    <v>226.69</v>
    <v>238.14</v>
    <v>238.94</v>
    <v>2705637000</v>
    <v>BABA</v>
    <v>Alibaba Group Holding Limited (XNYS:BABA)</v>
    <v>15291260</v>
    <v>16031741</v>
    <v>1999</v>
  </rv>
  <rv s="2">
    <v>2586</v>
  </rv>
  <rv s="0">
    <v>http://en.wikipedia.org/wiki/Infosys</v>
    <v>Wikipedia</v>
  </rv>
  <rv s="3">
    <v>6</v>
    <v>2588</v>
  </rv>
  <rv s="4">
    <v>9</v>
    <v>https://www.bing.com/th?id=AMMS_b5caa81950e75d64490fd060984642b9&amp;qlt=95</v>
    <v>2589</v>
    <v>0</v>
    <v>https://www.bing.com/images/search?form=xlimg&amp;q=infosys</v>
    <v>Image of INFOSYS LIMITED</v>
  </rv>
  <rv s="0">
    <v>https://www.bing.com/financeapi/forcetrigger?t=a1vkgh&amp;q=XNYS%3aINFY&amp;form=skydnc</v>
    <v>Learn more on Bing</v>
  </rv>
  <rv s="7">
    <v>en-US</v>
    <v>a1vkgh</v>
    <v>268435456</v>
    <v>1</v>
    <v>Powered by Refinitiv</v>
    <v>10</v>
    <v>INFOSYS LIMITED (XNYS:INFY)</v>
    <v>7</v>
    <v>34</v>
    <v>Finance</v>
    <v>4</v>
    <v>19.0733</v>
    <v>6.76</v>
    <v>0.61829999999999996</v>
    <v>0.62</v>
    <v>1.075E-3</v>
    <v>3.4483E-2</v>
    <v>0.02</v>
    <v>USD</v>
    <v>Infosys Limited is engaged in consulting, technology, outsourcing and next-generation services. The Company, along with its subsidiaries, provides business information technology services comprising application development and maintenance, independent validation, infrastructure management, engineering services comprising product engineering and life cycle solutions and business process management; consulting and systems integration services comprising consulting, enterprise solutions, systems integration and advanced technologies; products, business platforms and solutions to accelerate intellectual property-led innovation, including Finacle, its banking solution, and offerings in the areas of Analytics, Cloud and Digital Transformation. Its segments are Financial Services and Insurance (FSI), Manufacturing and Hi-tech (MFG &amp; Hi-TECH), Energy &amp; utilities, Communication and Services (ECS), Retail, Consumer packaged goods and Logistics (RCL), and Life Sciences and Healthcare (LSH).</v>
    <v>249312</v>
    <v>New York Stock Exchange</v>
    <v>XNYS</v>
    <v>XNYS</v>
    <v>Electronics City, Hosur Road, BANGALORE, KARNATAKA, 560100 IN</v>
    <v>18.63</v>
    <v>2590</v>
    <v>Software &amp; IT Services</v>
    <v>Stock</v>
    <v>44265.000000046093</v>
    <v>2591</v>
    <v>18.37</v>
    <v>5668378000000</v>
    <v>INFOSYS LIMITED</v>
    <v>INFOSYS LIMITED</v>
    <v>18.440000000000001</v>
    <v>31.456399999999999</v>
    <v>17.98</v>
    <v>18.600000000000001</v>
    <v>18.62</v>
    <v>4243592000</v>
    <v>INFY</v>
    <v>INFOSYS LIMITED (XNYS:INFY)</v>
    <v>7090167</v>
    <v>8585127</v>
    <v>1981</v>
  </rv>
  <rv s="2">
    <v>2592</v>
  </rv>
  <rv s="0">
    <v>http://en.wikipedia.org/wiki/Square,_Inc.</v>
    <v>Wikipedia</v>
  </rv>
  <rv s="3">
    <v>6</v>
    <v>2594</v>
  </rv>
  <rv s="4">
    <v>9</v>
    <v>https://www.bing.com/th?id=AMMS_878826beb4f985541f4b3b62b4e00be4&amp;qlt=95</v>
    <v>2595</v>
    <v>0</v>
    <v>https://www.bing.com/images/search?form=xlimg&amp;q=square+inc</v>
    <v>Image of SQUARE, INC.</v>
  </rv>
  <rv s="0">
    <v>https://www.bing.com/financeapi/forcetrigger?t=a23i8m&amp;q=XNYS%3aSQ&amp;form=skydnc</v>
    <v>Learn more on Bing</v>
  </rv>
  <rv s="7">
    <v>en-US</v>
    <v>a23i8m</v>
    <v>268435456</v>
    <v>1</v>
    <v>Powered by Refinitiv</v>
    <v>10</v>
    <v>SQUARE, INC. (XNYS:SQ)</v>
    <v>7</v>
    <v>11</v>
    <v>Finance</v>
    <v>4</v>
    <v>283.18979999999999</v>
    <v>32.33</v>
    <v>2.4872999999999998</v>
    <v>23.22</v>
    <v>8.4849999999999995E-3</v>
    <v>0.11502499999999999</v>
    <v>1.91</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5477</v>
    <v>New York Stock Exchange</v>
    <v>XNYS</v>
    <v>XNYS</v>
    <v>1455 Market Street, Suite 600, SAN FRANCISCO, CA, 94103 US</v>
    <v>226.49</v>
    <v>2596</v>
    <v>Professional &amp; Commercial Services</v>
    <v>Stock</v>
    <v>44265.041657661721</v>
    <v>2597</v>
    <v>211.5</v>
    <v>91773060000</v>
    <v>SQUARE, INC.</v>
    <v>SQUARE, INC.</v>
    <v>215.37</v>
    <v>692.87800000000004</v>
    <v>201.87</v>
    <v>225.09</v>
    <v>227</v>
    <v>454614700</v>
    <v>SQ</v>
    <v>SQUARE, INC. (XNYS:SQ)</v>
    <v>14495532</v>
    <v>12119368</v>
    <v>2009</v>
  </rv>
  <rv s="2">
    <v>2598</v>
  </rv>
  <rv s="0">
    <v>http://en.wikipedia.org/wiki/NXP_Semiconductors</v>
    <v>Wikipedia</v>
  </rv>
  <rv s="3">
    <v>6</v>
    <v>2600</v>
  </rv>
  <rv s="4">
    <v>9</v>
    <v>https://www.bing.com/th?id=AMMS_a39f8f465985f36028cc6ede38d1c893&amp;qlt=95</v>
    <v>2601</v>
    <v>0</v>
    <v>https://www.bing.com/images/search?form=xlimg&amp;q=nxp+semiconductors</v>
    <v>Image of NXP Semiconductors NV</v>
  </rv>
  <rv s="0">
    <v>https://www.bing.com/financeapi/forcetrigger?t=a1yy2w&amp;q=XNAS%3aNXPI&amp;form=skydnc</v>
    <v>Learn more on Bing</v>
  </rv>
  <rv s="7">
    <v>en-US</v>
    <v>a1yy2w</v>
    <v>268435456</v>
    <v>1</v>
    <v>Powered by Refinitiv</v>
    <v>10</v>
    <v>NXP Semiconductors NV (XNAS:NXPI)</v>
    <v>7</v>
    <v>11</v>
    <v>Finance</v>
    <v>4</v>
    <v>200.19</v>
    <v>58.41</v>
    <v>1.4735</v>
    <v>12.82</v>
    <v>-5.9840000000000002E-4</v>
    <v>7.4970999999999996E-2</v>
    <v>-0.11</v>
    <v>USD</v>
    <v>NXP Semiconductors N.V. (NXP) is a holding company. The Company operates as a semiconductor company. The Company provides high performance mixed signal and standard product solutions. The Company's segments are High Performance Mixed Signal (HPMS), Standard Products (SP), and Corporate and Other. Its product solutions are used in a range of end-market applications, including automotive, personal security and identification, wireless and wireline infrastructure, mobile communications, multi-market industrial, consumer and computing. It engages with global original equipment manufacturers (OEMs) and sells products in all geographic regions. NXP's HPMS segment includes business lines, such as Automotive, Secure Identification Solutions (SIS), Secure Connected Devices (SCD), and Secure Interfaces and Infrastructure (SI&amp;I). The Company's SP segment supplies a range of standard semiconductor components, such as small signal discretes and power discretes.</v>
    <v>29000</v>
    <v>Nasdaq Stock Market</v>
    <v>XNAS</v>
    <v>XNAS</v>
    <v>High Tech Campus 60, EINDHOVEN, NOORD-BRABANT, 5656 AG NL</v>
    <v>185.24</v>
    <v>2602</v>
    <v>Semiconductors &amp; Semiconductor Equipment</v>
    <v>Stock</v>
    <v>44265.039112696097</v>
    <v>2603</v>
    <v>175</v>
    <v>47368400000</v>
    <v>NXP Semiconductors NV</v>
    <v>NXP Semiconductors NV</v>
    <v>176.13</v>
    <v>1412.289</v>
    <v>171</v>
    <v>183.82</v>
    <v>183.71</v>
    <v>277008200</v>
    <v>NXPI</v>
    <v>NXP Semiconductors NV (XNAS:NXPI)</v>
    <v>3687954</v>
    <v>3195390</v>
    <v>2006</v>
  </rv>
  <rv s="2">
    <v>2604</v>
  </rv>
  <rv s="0">
    <v>http://es.wikipedia.org/wiki/MercadoLibre</v>
    <v>Wikipedia</v>
  </rv>
  <rv s="3">
    <v>6</v>
    <v>2606</v>
  </rv>
  <rv s="4">
    <v>9</v>
    <v>https://www.bing.com/th?id=AMMS_d9b66d0f837f80ed71b605fa7330f16c&amp;qlt=95</v>
    <v>2607</v>
    <v>0</v>
    <v>https://www.bing.com/images/search?form=xlimg&amp;q=mercadolibre+com</v>
    <v>Image of MERCADOLIBRE, INC.</v>
  </rv>
  <rv s="0">
    <v>https://www.bing.com/financeapi/forcetrigger?t=a1xh8m&amp;q=XNAS%3aMELI&amp;form=skydnc</v>
    <v>Learn more on Bing</v>
  </rv>
  <rv s="7">
    <v>en-US</v>
    <v>a1xh8m</v>
    <v>268435456</v>
    <v>1</v>
    <v>Powered by Refinitiv</v>
    <v>10</v>
    <v>MERCADOLIBRE, INC. (XNAS:MELI)</v>
    <v>7</v>
    <v>11</v>
    <v>Finance</v>
    <v>4</v>
    <v>2020</v>
    <v>422.22</v>
    <v>1.5564</v>
    <v>82.47</v>
    <v>8.9320000000000007E-3</v>
    <v>6.0217E-2</v>
    <v>12.97</v>
    <v>USD</v>
    <v>MercadoLibre, Inc. is an e-commerce company. The Company enables commerce through its marketplace platform in Latin America, which is designed to provide users with a portfolio of services to facilitate commercial transactions. Its geographic segments are Brazil, Argentina, Mexico Venezuela and Other Countries (which includes Chile, Colombia, Costa Rica, Dominican Republic, Ecuador, Panama, Peru, Portugal, Guatemala, Bolivia, Paraguay, Uruguay and the United States of America). It also operates online commerce platforms in the Dominican Republic, Honduras, Nicaragua, Salvador, Panama, Bolivia, Guatemala, Paraguay and Portugal. It offers an ecosystem of six integrated e-commerce services: the MercadoLibre Marketplace, the MercadoLibre Classifieds Service, the MercadoPago payments solution, the MercadoLibre advertising program, the MercadoShops online Webstores solution and the MercadoEnvios shipping service.</v>
    <v>15546</v>
    <v>Nasdaq Stock Market</v>
    <v>XNAS</v>
    <v>XNAS</v>
    <v>Pasaje Posta 4789, 6Th Floor, BUENOS AIRES, BUENOS AIRES, C1430EKG AR</v>
    <v>1483.87</v>
    <v>2608</v>
    <v>Software &amp; IT Services</v>
    <v>Stock</v>
    <v>44265.041547140623</v>
    <v>2609</v>
    <v>1405.51</v>
    <v>68298590000</v>
    <v>MERCADOLIBRE, INC.</v>
    <v>MERCADOLIBRE, INC.</v>
    <v>1451.99</v>
    <v>1571.373</v>
    <v>1369.54</v>
    <v>1452.01</v>
    <v>1464.98</v>
    <v>49869730</v>
    <v>MELI</v>
    <v>MERCADOLIBRE, INC. (XNAS:MELI)</v>
    <v>930952</v>
    <v>619103</v>
    <v>1999</v>
  </rv>
  <rv s="2">
    <v>2610</v>
  </rv>
  <rv s="0">
    <v>https://www.bing.com/financeapi/forcetrigger?t=a1tqdm&amp;q=XNAS%3aGDS&amp;form=skydnc</v>
    <v>Learn more on Bing</v>
  </rv>
  <rv s="19">
    <v>en-US</v>
    <v>a1tqdm</v>
    <v>268435456</v>
    <v>1</v>
    <v>Powered by Refinitiv</v>
    <v>35</v>
    <v>GDS HOLDINGS LIMITED (XNAS:GDS)</v>
    <v>2</v>
    <v>36</v>
    <v>Finance</v>
    <v>4</v>
    <v>116.76</v>
    <v>43.27</v>
    <v>1.1487000000000001</v>
    <v>4.58</v>
    <v>9.9909999999999999E-3</v>
    <v>5.4200999999999999E-2</v>
    <v>0.89</v>
    <v>USD</v>
    <v>GDS Holdings Ltd is a company mainly engaged in developing and operating high-performance data centers. It is carrier and cloud-neutral, which enables its customers to access all the major the People's Republic of China (PRC) telecommunications networks, as well as the PRC and global public clouds which it hosts in many of its facilities. It offers colocation and managed services, including direct private connection to public clouds, a service platform for managing hybrid clouds and, where required, the resale of public cloud services. It also provides outsourced data center services in China. Its customers, which consist of cloud service providers, internet companies, financial institutions, telecommunications carriers, information technology (IT) service providers, and large enterprise and public services customers. The Company mainly conducts its businesses in the China market.</v>
    <v>1100</v>
    <v>Nasdaq Stock Market</v>
    <v>XNAS</v>
    <v>XNAS</v>
    <v>F4/F5, Building C, Sunland International, No. 999 Zhouhai Road, Pudong, SHANGHAI, SHANGHAI, 200137 CN</v>
    <v>89.96</v>
    <v>Software &amp; IT Services</v>
    <v>Stock</v>
    <v>44265.024504560155</v>
    <v>2612</v>
    <v>86.51</v>
    <v>16563460000</v>
    <v>GDS HOLDINGS LIMITED</v>
    <v>GDS HOLDINGS LIMITED</v>
    <v>87.71</v>
    <v>84.5</v>
    <v>89.08</v>
    <v>89.97</v>
    <v>186897400</v>
    <v>GDS</v>
    <v>GDS HOLDINGS LIMITED (XNAS:GDS)</v>
    <v>1325658</v>
    <v>929947</v>
    <v>2006</v>
  </rv>
  <rv s="2">
    <v>2613</v>
  </rv>
  <rv s="0">
    <v>https://www.bing.com/financeapi/forcetrigger?t=a2xwk2&amp;q=OTCM%3aTCEHY&amp;form=skydnc</v>
    <v>Learn more on Bing</v>
  </rv>
  <rv s="20">
    <v>en-US</v>
    <v>a2xwk2</v>
    <v>268435456</v>
    <v>1</v>
    <v>Powered by Refinitiv</v>
    <v>37</v>
    <v>Tencent Holdings Limited (OTCM:TCEHY)</v>
    <v>2</v>
    <v>38</v>
    <v>Finance</v>
    <v>39</v>
    <v>99.4</v>
    <v>40.799999999999997</v>
    <v>1.1933</v>
    <v>3.67</v>
    <v>1.1650000000000001E-4</v>
    <v>4.4646999999999999E-2</v>
    <v>0.01</v>
    <v>USD</v>
    <v>Tencent Holdings Limited is an investment holding company principally involved in the provision of value-added services (VAS) and online advertising services. The Company operates through three main segments. The VAS segment is mainly involved in provision of online/mobile games, community value-added services and applications across various Internet and mobile platforms. The Online Advertising segment is mainly engaged in display based and performance based advertisements. The Others segment is mainly involved in provision of payment related services, cloud services and other services.</v>
    <v>77592</v>
    <v>OTC Markets</v>
    <v>OTCM</v>
    <v>OTCM</v>
    <v>Tencent Binhai Towers, No. 33 Haitian 2nd Road, Nanshan District, SHENZHEN, GUANGDONG, 518054 CN</v>
    <v>86.84</v>
    <v>Software &amp; IT Services</v>
    <v>Stock</v>
    <v>44265.048611111109</v>
    <v>2615</v>
    <v>83.98</v>
    <v>6164482000000</v>
    <v>Tencent Holdings Limited</v>
    <v>Tencent Holdings Limited</v>
    <v>84.19</v>
    <v>82.2</v>
    <v>85.87</v>
    <v>85.88</v>
    <v>9594524000</v>
    <v>TCEHY</v>
    <v>Tencent Holdings Limited (OTCM:TCEHY)</v>
    <v>2716019</v>
    <v>2004</v>
  </rv>
  <rv s="2">
    <v>2616</v>
  </rv>
  <rv s="6">
    <v>12</v>
    <v>Volume average</v>
    <v>0</v>
  </rv>
  <rv s="21">
    <v>12</v>
    <v>1</v>
  </rv>
</rvData>
</file>

<file path=xl/richData/rdrichvaluestructure.xml><?xml version="1.0" encoding="utf-8"?>
<rvStructures xmlns="http://schemas.microsoft.com/office/spreadsheetml/2017/richdata" count="22">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s"/>
    <k n="Source"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s t="_error">
    <k n="errorType" t="i"/>
    <k n="propagated" t="b"/>
  </s>
</rvStructures>
</file>

<file path=xl/richData/rdsupportingpropertybag.xml><?xml version="1.0" encoding="utf-8"?>
<supportingPropertyBags xmlns="http://schemas.microsoft.com/office/spreadsheetml/2017/richdata2">
  <spbArrays count="15">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40">
    <spb s="0">
      <v>0</v>
      <v>Name</v>
      <v>LearnMoreOnLink</v>
    </spb>
    <spb s="1">
      <v>0</v>
      <v>0</v>
      <v>0</v>
    </spb>
    <spb s="2">
      <v>1</v>
      <v>1</v>
      <v>1</v>
      <v>1</v>
    </spb>
    <spb s="3">
      <v>1</v>
      <v>2</v>
      <v>2</v>
      <v>1</v>
      <v>3</v>
      <v>1</v>
      <v>1</v>
      <v>1</v>
      <v>4</v>
      <v>4</v>
      <v>5</v>
      <v>6</v>
      <v>1</v>
      <v>1</v>
      <v>1</v>
      <v>4</v>
      <v>7</v>
      <v>8</v>
      <v>9</v>
      <v>10</v>
      <v>4</v>
      <v>1</v>
      <v>1</v>
      <v>5</v>
    </spb>
    <spb s="4">
      <v>at close</v>
      <v>from previous close</v>
      <v>from previous close</v>
      <v>Source: Nasdaq</v>
      <v>GMT</v>
      <v>Delayed 15 minutes</v>
      <v>from close</v>
      <v>from close</v>
    </spb>
    <spb s="0">
      <v>1</v>
      <v>Name</v>
      <v>LearnMoreOnLink</v>
    </spb>
    <spb s="5">
      <v>0</v>
      <v>0</v>
    </spb>
    <spb s="6">
      <v>6</v>
      <v>1</v>
      <v>1</v>
      <v>1</v>
      <v>1</v>
    </spb>
    <spb s="7">
      <v>1</v>
      <v>2</v>
      <v>1</v>
      <v>3</v>
      <v>1</v>
      <v>11</v>
      <v>1</v>
      <v>1</v>
      <v>4</v>
      <v>4</v>
      <v>5</v>
      <v>6</v>
      <v>1</v>
      <v>1</v>
      <v>1</v>
      <v>4</v>
      <v>7</v>
      <v>8</v>
      <v>9</v>
      <v>10</v>
      <v>4</v>
      <v>1</v>
      <v>1</v>
      <v>5</v>
    </spb>
    <spb s="8">
      <v>Powered by Refinitiv</v>
    </spb>
    <spb s="0">
      <v>2</v>
      <v>Name</v>
      <v>LearnMoreOnLink</v>
    </spb>
    <spb s="9">
      <v>1</v>
      <v>2</v>
      <v>2</v>
      <v>1</v>
      <v>3</v>
      <v>1</v>
      <v>11</v>
      <v>1</v>
      <v>1</v>
      <v>4</v>
      <v>4</v>
      <v>5</v>
      <v>6</v>
      <v>1</v>
      <v>1</v>
      <v>1</v>
      <v>4</v>
      <v>7</v>
      <v>8</v>
      <v>9</v>
      <v>10</v>
      <v>4</v>
      <v>1</v>
      <v>1</v>
      <v>5</v>
    </spb>
    <spb s="0">
      <v>3</v>
      <v>Name</v>
      <v>LearnMoreOnLink</v>
    </spb>
    <spb s="10">
      <v>1</v>
      <v>2</v>
      <v>1</v>
      <v>3</v>
      <v>1</v>
      <v>1</v>
      <v>1</v>
      <v>4</v>
      <v>4</v>
      <v>5</v>
      <v>6</v>
      <v>1</v>
      <v>1</v>
      <v>1</v>
      <v>4</v>
      <v>7</v>
      <v>8</v>
      <v>10</v>
      <v>4</v>
      <v>1</v>
      <v>1</v>
      <v>5</v>
    </spb>
    <spb s="0">
      <v>4</v>
      <v>Name</v>
      <v>LearnMoreOnLink</v>
    </spb>
    <spb s="11">
      <v>1</v>
      <v>2</v>
      <v>1</v>
      <v>3</v>
      <v>1</v>
      <v>1</v>
      <v>1</v>
      <v>4</v>
      <v>4</v>
      <v>5</v>
      <v>6</v>
      <v>1</v>
      <v>1</v>
      <v>1</v>
      <v>4</v>
      <v>7</v>
      <v>8</v>
      <v>9</v>
      <v>10</v>
      <v>4</v>
      <v>1</v>
      <v>1</v>
      <v>5</v>
    </spb>
    <spb s="0">
      <v>5</v>
      <v>Name</v>
      <v>LearnMoreOnLink</v>
    </spb>
    <spb s="12">
      <v>1</v>
      <v>2</v>
      <v>1</v>
      <v>3</v>
      <v>1</v>
      <v>11</v>
      <v>1</v>
      <v>1</v>
      <v>4</v>
      <v>4</v>
      <v>5</v>
      <v>6</v>
      <v>1</v>
      <v>1</v>
      <v>1</v>
      <v>4</v>
      <v>7</v>
      <v>8</v>
      <v>9</v>
      <v>10</v>
      <v>4</v>
      <v>1</v>
      <v>1</v>
      <v>5</v>
    </spb>
    <spb s="4">
      <v>at close</v>
      <v>from previous close</v>
      <v>from previous close</v>
      <v>Source: Nasdaq Last Sale</v>
      <v>GMT</v>
      <v>Real-Time Nasdaq Last Sale</v>
      <v>from close</v>
      <v>from close</v>
    </spb>
    <spb s="9">
      <v>1</v>
      <v>2</v>
      <v>2</v>
      <v>1</v>
      <v>3</v>
      <v>1</v>
      <v>11</v>
      <v>1</v>
      <v>1</v>
      <v>4</v>
      <v>4</v>
      <v>5</v>
      <v>6</v>
      <v>1</v>
      <v>1</v>
      <v>1</v>
      <v>4</v>
      <v>12</v>
      <v>8</v>
      <v>9</v>
      <v>10</v>
      <v>4</v>
      <v>1</v>
      <v>1</v>
      <v>5</v>
    </spb>
    <spb s="0">
      <v>6</v>
      <v>Name</v>
      <v>LearnMoreOnLink</v>
    </spb>
    <spb s="13">
      <v>1</v>
      <v>2</v>
      <v>2</v>
      <v>1</v>
      <v>3</v>
      <v>1</v>
      <v>11</v>
      <v>1</v>
      <v>1</v>
      <v>4</v>
      <v>4</v>
      <v>5</v>
      <v>6</v>
      <v>1</v>
      <v>1</v>
      <v>1</v>
      <v>4</v>
      <v>7</v>
      <v>8</v>
      <v>10</v>
      <v>4</v>
      <v>1</v>
      <v>1</v>
      <v>5</v>
    </spb>
    <spb s="3">
      <v>1</v>
      <v>2</v>
      <v>2</v>
      <v>1</v>
      <v>3</v>
      <v>1</v>
      <v>1</v>
      <v>1</v>
      <v>4</v>
      <v>4</v>
      <v>5</v>
      <v>6</v>
      <v>1</v>
      <v>1</v>
      <v>1</v>
      <v>4</v>
      <v>12</v>
      <v>8</v>
      <v>9</v>
      <v>10</v>
      <v>4</v>
      <v>1</v>
      <v>1</v>
      <v>5</v>
    </spb>
    <spb s="0">
      <v>7</v>
      <v>Name</v>
      <v>LearnMoreOnLink</v>
    </spb>
    <spb s="14">
      <v>1</v>
      <v>2</v>
      <v>2</v>
      <v>1</v>
      <v>3</v>
      <v>1</v>
      <v>11</v>
      <v>1</v>
      <v>1</v>
      <v>4</v>
      <v>4</v>
      <v>5</v>
      <v>6</v>
      <v>1</v>
      <v>1</v>
      <v>1</v>
      <v>4</v>
      <v>7</v>
      <v>8</v>
      <v>9</v>
      <v>10</v>
      <v>1</v>
      <v>1</v>
      <v>5</v>
    </spb>
    <spb s="0">
      <v>8</v>
      <v>Name</v>
      <v>LearnMoreOnLink</v>
    </spb>
    <spb s="15">
      <v>1</v>
      <v>1</v>
      <v>3</v>
      <v>1</v>
      <v>11</v>
      <v>1</v>
      <v>1</v>
      <v>4</v>
      <v>4</v>
      <v>5</v>
      <v>6</v>
      <v>1</v>
      <v>1</v>
      <v>1</v>
      <v>4</v>
      <v>7</v>
      <v>8</v>
      <v>9</v>
      <v>10</v>
      <v>4</v>
      <v>1</v>
      <v>1</v>
      <v>5</v>
    </spb>
    <spb s="0">
      <v>9</v>
      <v>Name</v>
      <v>LearnMoreOnLink</v>
    </spb>
    <spb s="16">
      <v>1</v>
      <v>2</v>
      <v>2</v>
      <v>1</v>
      <v>3</v>
      <v>1</v>
      <v>1</v>
      <v>1</v>
      <v>4</v>
      <v>4</v>
      <v>5</v>
      <v>6</v>
      <v>1</v>
      <v>1</v>
      <v>1</v>
      <v>4</v>
      <v>7</v>
      <v>8</v>
      <v>10</v>
      <v>4</v>
      <v>1</v>
      <v>1</v>
      <v>5</v>
    </spb>
    <spb s="0">
      <v>10</v>
      <v>Name</v>
      <v>LearnMoreOnLink</v>
    </spb>
    <spb s="0">
      <v>11</v>
      <v>Name</v>
      <v>LearnMoreOnLink</v>
    </spb>
    <spb s="0">
      <v>12</v>
      <v>Name</v>
      <v>LearnMoreOnLink</v>
    </spb>
    <spb s="17">
      <v>1</v>
      <v>2</v>
      <v>1</v>
      <v>3</v>
      <v>1</v>
      <v>11</v>
      <v>1</v>
      <v>1</v>
      <v>4</v>
      <v>4</v>
      <v>5</v>
      <v>6</v>
      <v>1</v>
      <v>1</v>
      <v>1</v>
      <v>4</v>
      <v>7</v>
      <v>8</v>
      <v>10</v>
      <v>4</v>
      <v>1</v>
      <v>1</v>
      <v>5</v>
    </spb>
    <spb s="9">
      <v>1</v>
      <v>2</v>
      <v>2</v>
      <v>1</v>
      <v>3</v>
      <v>1</v>
      <v>11</v>
      <v>1</v>
      <v>1</v>
      <v>4</v>
      <v>4</v>
      <v>5</v>
      <v>13</v>
      <v>1</v>
      <v>1</v>
      <v>1</v>
      <v>4</v>
      <v>7</v>
      <v>8</v>
      <v>9</v>
      <v>10</v>
      <v>4</v>
      <v>1</v>
      <v>1</v>
      <v>5</v>
    </spb>
    <spb s="9">
      <v>1</v>
      <v>2</v>
      <v>2</v>
      <v>1</v>
      <v>3</v>
      <v>1</v>
      <v>11</v>
      <v>1</v>
      <v>1</v>
      <v>4</v>
      <v>4</v>
      <v>5</v>
      <v>14</v>
      <v>1</v>
      <v>1</v>
      <v>1</v>
      <v>4</v>
      <v>7</v>
      <v>8</v>
      <v>9</v>
      <v>10</v>
      <v>4</v>
      <v>1</v>
      <v>1</v>
      <v>5</v>
    </spb>
    <spb s="0">
      <v>13</v>
      <v>Name</v>
      <v>LearnMoreOnLink</v>
    </spb>
    <spb s="18">
      <v>1</v>
      <v>2</v>
      <v>1</v>
      <v>3</v>
      <v>1</v>
      <v>1</v>
      <v>1</v>
      <v>4</v>
      <v>4</v>
      <v>5</v>
      <v>13</v>
      <v>1</v>
      <v>1</v>
      <v>1</v>
      <v>4</v>
      <v>7</v>
      <v>8</v>
      <v>9</v>
      <v>10</v>
      <v>4</v>
      <v>1</v>
      <v>1</v>
      <v>5</v>
    </spb>
    <spb s="0">
      <v>14</v>
      <v>Name</v>
      <v>LearnMoreOnLink</v>
    </spb>
    <spb s="19">
      <v>1</v>
      <v>2</v>
      <v>1</v>
      <v>3</v>
      <v>1</v>
      <v>1</v>
      <v>1</v>
      <v>4</v>
      <v>4</v>
      <v>5</v>
      <v>13</v>
      <v>1</v>
      <v>1</v>
      <v>1</v>
      <v>7</v>
      <v>8</v>
      <v>9</v>
      <v>10</v>
      <v>4</v>
      <v>1</v>
      <v>1</v>
      <v>5</v>
    </spb>
    <spb s="20">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2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name" t="s"/>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EntityServiceId" t="i"/>
    <k n="Shares outstanding"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_DisplayString" t="i"/>
    <k n="`%EntityService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Last trade time" t="i"/>
    <k n="`_DisplayString"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1">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27" formatCode="m/d/yyyy\ h:mm"/>
    </x:dxf>
    <x:dxf>
      <x:numFmt numFmtId="1" formatCode="0"/>
    </x:dxf>
    <x:dxf>
      <x:numFmt numFmtId="2" formatCode="0.00"/>
    </x:dxf>
    <x:dxf>
      <x:numFmt numFmtId="19" formatCode="m/d/yyyy"/>
    </x:dxf>
    <x:dxf>
      <x:numFmt numFmtId="165" formatCode="_([$¥-804]* #,##0_);_([$¥-804]* \(#,##0\);_([$¥-804]* &quot;-&quot;_);_(@_)"/>
    </x:dxf>
    <x:dxf>
      <x:numFmt numFmtId="164" formatCode="_-[$¤-860]\ * #,##0_-;\-[$¤-860]\ * #,##0_-;_-[$¤-860]\ * &quot;-&quot;_-;_-@_-"/>
    </x:dxf>
  </dxfs>
  <richProperties>
    <rPr n="IsTitleField" t="b"/>
    <rPr n="ShouldShowInCell" t="b"/>
    <rPr n="IsHeroField" t="b"/>
  </richProperties>
  <richStyles>
    <rSty dxfid="0"/>
    <rSty dxfid="1"/>
    <rSty>
      <rpv i="0">1</rpv>
    </rSty>
    <rSty dxfid="2"/>
    <rSty dxfid="3"/>
    <rSty dxfid="4"/>
    <rSty dxfid="5"/>
    <rSty>
      <rpv i="1">1</rpv>
    </rSty>
    <rSty dxfid="6"/>
    <rSty dxfid="7"/>
    <rSty>
      <rpv i="2">1</rpv>
    </rSty>
    <rSty dxfid="8"/>
    <rSty dxfid="9"/>
    <rSty dxfid="1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D48D49-CE61-427C-91BB-97D6B9358793}" name="Table3" displayName="Table3" ref="A1:P506" totalsRowShown="0" headerRowDxfId="38" dataDxfId="36" headerRowBorderDxfId="37" tableBorderDxfId="35">
  <autoFilter ref="A1:P506" xr:uid="{0D4C3BD1-53D2-463D-A2A8-514BF3F904B6}"/>
  <sortState xmlns:xlrd2="http://schemas.microsoft.com/office/spreadsheetml/2017/richdata2" ref="A2:P506">
    <sortCondition descending="1" ref="L1:L506"/>
  </sortState>
  <tableColumns count="16">
    <tableColumn id="1" xr3:uid="{32BF14DD-FF2E-4845-9577-49AA3D69449B}" name="Company"/>
    <tableColumn id="35" xr3:uid="{57666284-DCC2-4366-BBA3-E9D8B2185D70}" name="Column1" dataDxfId="34">
      <calculatedColumnFormula array="1">_FV(Table3[[#This Row],[Company]],"Ticker symbol",TRUE)</calculatedColumnFormula>
    </tableColumn>
    <tableColumn id="2" xr3:uid="{38595A1D-4A25-41F1-A8C5-4F853F071071}" name="industry" dataDxfId="33">
      <calculatedColumnFormula array="1">_FV(A2,"Industry")</calculatedColumnFormula>
    </tableColumn>
    <tableColumn id="17" xr3:uid="{60B8FD94-0D1E-4D13-84AF-7C4E386FDC9D}" name="Price" dataDxfId="32">
      <calculatedColumnFormula array="1">_FV(Table3[[#This Row],[Company]],"Price")</calculatedColumnFormula>
    </tableColumn>
    <tableColumn id="18" xr3:uid="{8F290CBB-1F66-4DF6-8303-78D4FC8999C2}" name="P/E" dataDxfId="31">
      <calculatedColumnFormula array="1">_FV(Table3[[#This Row],[Company]],"P/E",TRUE)</calculatedColumnFormula>
    </tableColumn>
    <tableColumn id="19" xr3:uid="{1856764D-2ACD-4D59-A7EB-7157FCCFEA4A}" name="Change (%)" dataDxfId="30">
      <calculatedColumnFormula array="1">_FV(Table3[[#This Row],[Company]],"Change (%)",TRUE)</calculatedColumnFormula>
    </tableColumn>
    <tableColumn id="33" xr3:uid="{2DFC676E-16BE-47D9-904C-32823D1AFF7F}" name="Change % (Extended hours)" dataDxfId="29" dataCellStyle="Percent">
      <calculatedColumnFormula array="1">_FV(Table3[[#This Row],[Company]],"Change % (Extended hours)",TRUE)</calculatedColumnFormula>
    </tableColumn>
    <tableColumn id="20" xr3:uid="{34764BC1-6897-43F4-B6D9-3B6692E8CF0A}" name="Beta" dataDxfId="28">
      <calculatedColumnFormula array="1">_FV(Table3[[#This Row],[Company]],"Beta")</calculatedColumnFormula>
    </tableColumn>
    <tableColumn id="21" xr3:uid="{98D226D2-D5A0-4174-A72A-114840E33928}" name="Market cap" dataDxfId="27">
      <calculatedColumnFormula array="1">_FV(Table3[[#This Row],[Company]],"Market cap",TRUE)</calculatedColumnFormula>
    </tableColumn>
    <tableColumn id="22" xr3:uid="{D33C0A3A-C82E-4124-8CA6-215841C33174}" name="Volume" dataDxfId="26">
      <calculatedColumnFormula array="1">_FV(Table3[[#This Row],[Company]],"Volume")</calculatedColumnFormula>
    </tableColumn>
    <tableColumn id="23" xr3:uid="{6D41D76D-13A5-4B42-A0D3-DA0DFA6AD473}" name="Volume average" dataDxfId="25">
      <calculatedColumnFormula array="1">_FV(Table3[[#This Row],[Company]],"Volume average",TRUE)</calculatedColumnFormula>
    </tableColumn>
    <tableColumn id="29" xr3:uid="{7552DBDD-D637-4108-A49D-119047F978FB}" name="Avg Volume Multiple" dataDxfId="24" dataCellStyle="Comma">
      <calculatedColumnFormula>Table3[[#This Row],[Volume]]/Table3[[#This Row],[Volume average]]</calculatedColumnFormula>
    </tableColumn>
    <tableColumn id="26" xr3:uid="{551CB624-E5A4-48E7-BBA5-F0B975A15EB1}" name="% Change from High" dataDxfId="23" dataCellStyle="Percent">
      <calculatedColumnFormula>(Table3[[#This Row],[Price]]-Table3[[#This Row],[52 week high]])/Table3[[#This Row],[52 week high]]</calculatedColumnFormula>
    </tableColumn>
    <tableColumn id="24" xr3:uid="{B5FEDCB3-C1E2-417E-97E2-7270F30559DF}" name="52 week high" dataDxfId="22">
      <calculatedColumnFormula array="1">_FV(Table3[[#This Row],[Company]],"52 week high",TRUE)</calculatedColumnFormula>
    </tableColumn>
    <tableColumn id="25" xr3:uid="{0A59EFB5-F6FC-4FF4-939E-77972F5E1773}" name="52 week low" dataDxfId="21">
      <calculatedColumnFormula array="1">_FV(Table3[[#This Row],[Company]],"52 week low",TRUE)</calculatedColumnFormula>
    </tableColumn>
    <tableColumn id="27" xr3:uid="{4A44BB8D-B036-46EC-9C82-401587E4A95F}" name="% Change From Low" dataDxfId="20" dataCellStyle="Percent">
      <calculatedColumnFormula>(Table3[[#This Row],[Price]]-Table3[[#This Row],[52 week low]]) /Table3[[#This Row],[52 week low]]</calculatedColumnFormula>
    </tableColumn>
  </tableColumns>
  <tableStyleInfo name="TableStyleLight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320A60-8780-CB41-B488-97F51497F4E5}" name="Table1" displayName="Table1" ref="A2:R28" totalsRowShown="0" headerRowDxfId="19" dataDxfId="18">
  <autoFilter ref="A2:R28" xr:uid="{61EC2BF5-CF4D-584F-9068-C21BA73A066D}"/>
  <tableColumns count="18">
    <tableColumn id="1" xr3:uid="{927CC8AD-7F9A-7F41-B28E-7B9360D25B21}" name="Company" dataDxfId="17"/>
    <tableColumn id="2" xr3:uid="{0D568745-A5CE-A54F-BDC3-F23C60036DB2}" name="industry" dataDxfId="16">
      <calculatedColumnFormula array="1">_FV(A3,"Industry")</calculatedColumnFormula>
    </tableColumn>
    <tableColumn id="3" xr3:uid="{9A01283E-EC92-FF4E-BCBC-4477AD0F0DE1}" name="Ticker" dataDxfId="15">
      <calculatedColumnFormula array="1">_FV(A3,"Ticker symbol",TRUE)</calculatedColumnFormula>
    </tableColumn>
    <tableColumn id="4" xr3:uid="{A43ADC44-B4A3-064B-BAB2-34F474D85DE3}" name="Price" dataDxfId="14">
      <calculatedColumnFormula array="1">_FV(A3,"Price")</calculatedColumnFormula>
    </tableColumn>
    <tableColumn id="5" xr3:uid="{F411C4D3-484F-F84A-BFC0-143F2946C400}" name="% Change" dataDxfId="13">
      <calculatedColumnFormula array="1">_FV(A3,"Change (%)",TRUE)</calculatedColumnFormula>
    </tableColumn>
    <tableColumn id="9" xr3:uid="{469CD4C8-753F-F742-9116-DEDCC346A75E}" name="Beta" dataDxfId="12">
      <calculatedColumnFormula array="1">_FV(A3,"Beta")</calculatedColumnFormula>
    </tableColumn>
    <tableColumn id="10" xr3:uid="{FDF40F55-2E29-694F-9F43-88429CDFCB10}" name="Volume" dataDxfId="11" dataCellStyle="Comma">
      <calculatedColumnFormula array="1">_FV(A3,"Volume")</calculatedColumnFormula>
    </tableColumn>
    <tableColumn id="11" xr3:uid="{EFC5C55F-DB96-4049-BBFC-DF054F2537E2}" name="Avg. Volume" dataDxfId="10" dataCellStyle="Comma">
      <calculatedColumnFormula array="1">_FV(A3,"Volume average",TRUE)</calculatedColumnFormula>
    </tableColumn>
    <tableColumn id="22" xr3:uid="{6F2F4046-ECC1-3D49-B0A9-BC8AA2E3D00C}" name="Avg. Volume Multiple" dataDxfId="9" dataCellStyle="Comma">
      <calculatedColumnFormula>Table1[[#This Row],[Volume]]/Table1[[#This Row],[Avg. Volume]]</calculatedColumnFormula>
    </tableColumn>
    <tableColumn id="26" xr3:uid="{B546AE87-6D66-3E46-B380-C187E2049B4A}" name="% Change off High" dataDxfId="8" dataCellStyle="Percent">
      <calculatedColumnFormula>(Table1[[#This Row],[Price]]-Table1[[#This Row],[52 Week high]])/Table1[[#This Row],[52 Week high]]</calculatedColumnFormula>
    </tableColumn>
    <tableColumn id="27" xr3:uid="{3252803B-F89F-C24C-8127-6B36AE60554C}" name="52 Week high" dataDxfId="7">
      <calculatedColumnFormula array="1">_FV(A3,"52 week high",TRUE)</calculatedColumnFormula>
    </tableColumn>
    <tableColumn id="28" xr3:uid="{E269B973-7BBE-4343-8115-7E80D6299B68}" name="52 Week low" dataDxfId="6">
      <calculatedColumnFormula array="1">_FV(A3,"52 week low",TRUE)</calculatedColumnFormula>
    </tableColumn>
    <tableColumn id="14" xr3:uid="{C96FB53B-4F4E-E247-A44F-3A8ED0280022}" name="% Change off Low" dataDxfId="5" dataCellStyle="Percent">
      <calculatedColumnFormula>(Table1[[#This Row],[Price]]-Table1[[#This Row],[52 Week low]])/Table1[[#This Row],[52 Week low]]</calculatedColumnFormula>
    </tableColumn>
    <tableColumn id="34" xr3:uid="{B08C7BCA-27CF-C848-86EE-8D3C4474DFA9}" name="P/E" dataDxfId="4" dataCellStyle="Percent">
      <calculatedColumnFormula array="1">_FV(A3,"P/E",TRUE)</calculatedColumnFormula>
    </tableColumn>
    <tableColumn id="33" xr3:uid="{FB00DFD6-97E3-E542-AB52-2831376E92D1}" name="Market cap" dataDxfId="3" dataCellStyle="Percent">
      <calculatedColumnFormula array="1">_FV(Table1[[#This Row],[Company]],"Market cap",TRUE)</calculatedColumnFormula>
    </tableColumn>
    <tableColumn id="31" xr3:uid="{AD3CF26A-7F9A-9D40-A148-DE891BE2B39F}" name="Shares outstanding" dataDxfId="2">
      <calculatedColumnFormula array="1">_FV(Table1[[#This Row],[Company]],"Shares outstanding",TRUE)</calculatedColumnFormula>
    </tableColumn>
    <tableColumn id="35" xr3:uid="{3E29DAF2-0E1C-4A4C-B248-F9C4693C8301}" name="EV" dataDxfId="1"/>
    <tableColumn id="36" xr3:uid="{421912D8-F21F-9A43-8C2E-19A5BA7C2E80}" name="EBITDA"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6B141-9E53-48E5-886B-5132C993FD0D}">
  <dimension ref="A1:T506"/>
  <sheetViews>
    <sheetView tabSelected="1" zoomScale="80" zoomScaleNormal="80" workbookViewId="0">
      <pane xSplit="1" topLeftCell="B1" activePane="topRight" state="frozen"/>
      <selection pane="topRight" activeCell="S12" sqref="S12"/>
    </sheetView>
  </sheetViews>
  <sheetFormatPr defaultColWidth="8.875" defaultRowHeight="15.75" x14ac:dyDescent="0.25"/>
  <cols>
    <col min="1" max="1" width="45.5" customWidth="1"/>
    <col min="2" max="2" width="14.375" customWidth="1"/>
    <col min="3" max="3" width="25" style="19" customWidth="1"/>
    <col min="4" max="4" width="10.625" bestFit="1" customWidth="1"/>
    <col min="9" max="9" width="19.5" bestFit="1" customWidth="1"/>
    <col min="10" max="11" width="11.875" bestFit="1" customWidth="1"/>
    <col min="12" max="12" width="11.875" style="21" customWidth="1"/>
    <col min="13" max="13" width="11.875" style="20" customWidth="1"/>
    <col min="14" max="15" width="10.875" bestFit="1" customWidth="1"/>
    <col min="16" max="16" width="12.125" style="20" bestFit="1" customWidth="1"/>
  </cols>
  <sheetData>
    <row r="1" spans="1:20" ht="63" x14ac:dyDescent="0.25">
      <c r="A1" s="23" t="s">
        <v>4</v>
      </c>
      <c r="B1" s="23" t="s">
        <v>22</v>
      </c>
      <c r="C1" s="24" t="s">
        <v>3</v>
      </c>
      <c r="D1" s="23" t="s">
        <v>0</v>
      </c>
      <c r="E1" s="23" t="s">
        <v>2</v>
      </c>
      <c r="F1" s="23" t="s">
        <v>19</v>
      </c>
      <c r="G1" s="25" t="s">
        <v>26</v>
      </c>
      <c r="H1" s="23" t="s">
        <v>1</v>
      </c>
      <c r="I1" s="23" t="s">
        <v>16</v>
      </c>
      <c r="J1" s="23" t="s">
        <v>6</v>
      </c>
      <c r="K1" s="23" t="s">
        <v>20</v>
      </c>
      <c r="L1" s="26" t="s">
        <v>25</v>
      </c>
      <c r="M1" s="27" t="s">
        <v>23</v>
      </c>
      <c r="N1" s="23" t="s">
        <v>21</v>
      </c>
      <c r="O1" s="23" t="s">
        <v>10</v>
      </c>
      <c r="P1" s="27" t="s">
        <v>24</v>
      </c>
      <c r="T1" t="s">
        <v>27</v>
      </c>
    </row>
    <row r="2" spans="1:20" ht="24.75" x14ac:dyDescent="0.25">
      <c r="A2" t="e" vm="1">
        <v>#VALUE!</v>
      </c>
      <c r="B2" s="3" t="str" cm="1">
        <f t="array" ref="B2">_FV(Table3[[#This Row],[Company]],"Ticker symbol",TRUE)</f>
        <v>MXIM</v>
      </c>
      <c r="C2" s="18" t="str" cm="1">
        <f t="array" ref="C2">_FV(A2,"Industry")</f>
        <v>Semiconductors &amp; Semiconductor Equipment</v>
      </c>
      <c r="D2" s="4" cm="1">
        <f t="array" ref="D2">_FV(Table3[[#This Row],[Company]],"Price")</f>
        <v>88.11</v>
      </c>
      <c r="E2" s="8" cm="1">
        <f t="array" ref="E2">_FV(Table3[[#This Row],[Company]],"P/E",TRUE)</f>
        <v>31.802800000000001</v>
      </c>
      <c r="F2" s="5" cm="1">
        <f t="array" ref="F2">_FV(Table3[[#This Row],[Company]],"Change (%)",TRUE)</f>
        <v>3.6222999999999998E-2</v>
      </c>
      <c r="G2" s="22" cm="1">
        <f t="array" ref="G2">_FV(Table3[[#This Row],[Company]],"Change % (Extended hours)",TRUE)</f>
        <v>-1.1350000000000001E-4</v>
      </c>
      <c r="H2" s="8" cm="1">
        <f t="array" ref="H2">_FV(Table3[[#This Row],[Company]],"Beta")</f>
        <v>1.2522</v>
      </c>
      <c r="I2" s="6" cm="1">
        <f t="array" ref="I2">_FV(Table3[[#This Row],[Company]],"Market cap",TRUE)</f>
        <v>22791530000</v>
      </c>
      <c r="J2" s="9" cm="1">
        <f t="array" ref="J2">_FV(Table3[[#This Row],[Company]],"Volume")</f>
        <v>5468694</v>
      </c>
      <c r="K2" s="9" cm="1">
        <f t="array" ref="K2">_FV(Table3[[#This Row],[Company]],"Volume average",TRUE)</f>
        <v>1853306</v>
      </c>
      <c r="L2" s="12">
        <f>Table3[[#This Row],[Volume]]/Table3[[#This Row],[Volume average]]</f>
        <v>2.9507776913256634</v>
      </c>
      <c r="M2" s="10">
        <f>(Table3[[#This Row],[Price]]-Table3[[#This Row],[52 week high]])/Table3[[#This Row],[52 week high]]</f>
        <v>-0.10493701747257211</v>
      </c>
      <c r="N2" s="4" cm="1">
        <f t="array" ref="N2">_FV(Table3[[#This Row],[Company]],"52 week high",TRUE)</f>
        <v>98.44</v>
      </c>
      <c r="O2" s="4" cm="1">
        <f t="array" ref="O2">_FV(Table3[[#This Row],[Company]],"52 week low",TRUE)</f>
        <v>41.93</v>
      </c>
      <c r="P2" s="10">
        <f>(Table3[[#This Row],[Price]]-Table3[[#This Row],[52 week low]]) /Table3[[#This Row],[52 week low]]</f>
        <v>1.1013594085380396</v>
      </c>
    </row>
    <row r="3" spans="1:20" x14ac:dyDescent="0.25">
      <c r="A3" t="e" vm="2">
        <v>#VALUE!</v>
      </c>
      <c r="B3" s="3" t="str" cm="1">
        <f t="array" ref="B3">_FV(Table3[[#This Row],[Company]],"Ticker symbol",TRUE)</f>
        <v>EIX</v>
      </c>
      <c r="C3" s="18" t="str" cm="1">
        <f t="array" ref="C3">_FV(A3,"Industry")</f>
        <v>Electrical Utilities &amp; IPPs</v>
      </c>
      <c r="D3" s="4" cm="1">
        <f t="array" ref="D3">_FV(Table3[[#This Row],[Company]],"Price")</f>
        <v>57.46</v>
      </c>
      <c r="E3" s="8" cm="1">
        <f t="array" ref="E3">_FV(Table3[[#This Row],[Company]],"P/E",TRUE)</f>
        <v>29.120200000000001</v>
      </c>
      <c r="F3" s="5" cm="1">
        <f t="array" ref="F3">_FV(Table3[[#This Row],[Company]],"Change (%)",TRUE)</f>
        <v>1.2199999999999999E-3</v>
      </c>
      <c r="G3" s="22" cm="1">
        <f t="array" ref="G3">_FV(Table3[[#This Row],[Company]],"Change % (Extended hours)",TRUE)</f>
        <v>0</v>
      </c>
      <c r="H3" s="8" cm="1">
        <f t="array" ref="H3">_FV(Table3[[#This Row],[Company]],"Beta")</f>
        <v>0.58350000000000002</v>
      </c>
      <c r="I3" s="6" cm="1">
        <f t="array" ref="I3">_FV(Table3[[#This Row],[Company]],"Market cap",TRUE)</f>
        <v>21767070000</v>
      </c>
      <c r="J3" s="9" cm="1">
        <f t="array" ref="J3">_FV(Table3[[#This Row],[Company]],"Volume")</f>
        <v>6318971</v>
      </c>
      <c r="K3" s="9" cm="1">
        <f t="array" ref="K3">_FV(Table3[[#This Row],[Company]],"Volume average",TRUE)</f>
        <v>2320379</v>
      </c>
      <c r="L3" s="12">
        <f>Table3[[#This Row],[Volume]]/Table3[[#This Row],[Volume average]]</f>
        <v>2.7232495208756844</v>
      </c>
      <c r="M3" s="10">
        <f>(Table3[[#This Row],[Price]]-Table3[[#This Row],[52 week high]])/Table3[[#This Row],[52 week high]]</f>
        <v>-0.1382723455308939</v>
      </c>
      <c r="N3" s="4" cm="1">
        <f t="array" ref="N3">_FV(Table3[[#This Row],[Company]],"52 week high",TRUE)</f>
        <v>66.680000000000007</v>
      </c>
      <c r="O3" s="4" cm="1">
        <f t="array" ref="O3">_FV(Table3[[#This Row],[Company]],"52 week low",TRUE)</f>
        <v>43.63</v>
      </c>
      <c r="P3" s="10">
        <f>(Table3[[#This Row],[Price]]-Table3[[#This Row],[52 week low]]) /Table3[[#This Row],[52 week low]]</f>
        <v>0.31698372679349068</v>
      </c>
    </row>
    <row r="4" spans="1:20" x14ac:dyDescent="0.25">
      <c r="A4" t="e" vm="3">
        <v>#VALUE!</v>
      </c>
      <c r="B4" s="3" t="str" cm="1">
        <f t="array" ref="B4">_FV(Table3[[#This Row],[Company]],"Ticker symbol",TRUE)</f>
        <v>DISCK</v>
      </c>
      <c r="C4" s="18" t="str" cm="1">
        <f t="array" ref="C4">_FV(A4,"Industry")</f>
        <v>Media &amp; Publishing</v>
      </c>
      <c r="D4" s="4" cm="1">
        <f t="array" ref="D4">_FV(Table3[[#This Row],[Company]],"Price")</f>
        <v>52.97</v>
      </c>
      <c r="E4" s="3" t="e" cm="1" vm="4">
        <f t="array" ref="E4">_FV(Table3[[#This Row],[Company]],"P/E",TRUE)</f>
        <v>#VALUE!</v>
      </c>
      <c r="F4" s="5" cm="1">
        <f t="array" ref="F4">_FV(Table3[[#This Row],[Company]],"Change (%)",TRUE)</f>
        <v>-3.6908999999999997E-2</v>
      </c>
      <c r="G4" s="22" cm="1">
        <f t="array" ref="G4">_FV(Table3[[#This Row],[Company]],"Change % (Extended hours)",TRUE)</f>
        <v>0</v>
      </c>
      <c r="H4" s="8" cm="1">
        <f t="array" ref="H4">_FV(Table3[[#This Row],[Company]],"Beta")</f>
        <v>1.4983</v>
      </c>
      <c r="I4" s="6" cm="1">
        <f t="array" ref="I4">_FV(Table3[[#This Row],[Company]],"Market cap",TRUE)</f>
        <v>28883570000</v>
      </c>
      <c r="J4" s="9" cm="1">
        <f t="array" ref="J4">_FV(Table3[[#This Row],[Company]],"Volume")</f>
        <v>15386668</v>
      </c>
      <c r="K4" s="9" cm="1">
        <f t="array" ref="K4">_FV(Table3[[#This Row],[Company]],"Volume average",TRUE)</f>
        <v>6045852</v>
      </c>
      <c r="L4" s="12">
        <f>Table3[[#This Row],[Volume]]/Table3[[#This Row],[Volume average]]</f>
        <v>2.5449958086966071</v>
      </c>
      <c r="M4" s="10">
        <f>(Table3[[#This Row],[Price]]-Table3[[#This Row],[52 week high]])/Table3[[#This Row],[52 week high]]</f>
        <v>-4.0919789969219592E-2</v>
      </c>
      <c r="N4" s="4" cm="1">
        <f t="array" ref="N4">_FV(Table3[[#This Row],[Company]],"52 week high",TRUE)</f>
        <v>55.23</v>
      </c>
      <c r="O4" s="4" cm="1">
        <f t="array" ref="O4">_FV(Table3[[#This Row],[Company]],"52 week low",TRUE)</f>
        <v>15.43</v>
      </c>
      <c r="P4" s="10">
        <f>(Table3[[#This Row],[Price]]-Table3[[#This Row],[52 week low]]) /Table3[[#This Row],[52 week low]]</f>
        <v>2.4329228775113414</v>
      </c>
    </row>
    <row r="5" spans="1:20" x14ac:dyDescent="0.25">
      <c r="A5" t="e" vm="5">
        <v>#VALUE!</v>
      </c>
      <c r="B5" s="3" t="str" cm="1">
        <f t="array" ref="B5">_FV(Table3[[#This Row],[Company]],"Ticker symbol",TRUE)</f>
        <v>LW</v>
      </c>
      <c r="C5" s="18" t="str" cm="1">
        <f t="array" ref="C5">_FV(A5,"Industry")</f>
        <v>Food &amp; Tobacco</v>
      </c>
      <c r="D5" s="4" cm="1">
        <f t="array" ref="D5">_FV(Table3[[#This Row],[Company]],"Price")</f>
        <v>81.599999999999994</v>
      </c>
      <c r="E5" s="8" cm="1">
        <f t="array" ref="E5">_FV(Table3[[#This Row],[Company]],"P/E",TRUE)</f>
        <v>41.904600000000002</v>
      </c>
      <c r="F5" s="5" cm="1">
        <f t="array" ref="F5">_FV(Table3[[#This Row],[Company]],"Change (%)",TRUE)</f>
        <v>-3.2028000000000001E-2</v>
      </c>
      <c r="G5" s="22" cm="1">
        <f t="array" ref="G5">_FV(Table3[[#This Row],[Company]],"Change % (Extended hours)",TRUE)</f>
        <v>0</v>
      </c>
      <c r="H5" s="8" cm="1">
        <f t="array" ref="H5">_FV(Table3[[#This Row],[Company]],"Beta")</f>
        <v>0.79520000000000002</v>
      </c>
      <c r="I5" s="6" cm="1">
        <f t="array" ref="I5">_FV(Table3[[#This Row],[Company]],"Market cap",TRUE)</f>
        <v>12337730000</v>
      </c>
      <c r="J5" s="9" cm="1">
        <f t="array" ref="J5">_FV(Table3[[#This Row],[Company]],"Volume")</f>
        <v>1616308</v>
      </c>
      <c r="K5" s="9" cm="1">
        <f t="array" ref="K5">_FV(Table3[[#This Row],[Company]],"Volume average",TRUE)</f>
        <v>661290</v>
      </c>
      <c r="L5" s="12">
        <f>Table3[[#This Row],[Volume]]/Table3[[#This Row],[Volume average]]</f>
        <v>2.4441742654508611</v>
      </c>
      <c r="M5" s="10">
        <f>(Table3[[#This Row],[Price]]-Table3[[#This Row],[52 week high]])/Table3[[#This Row],[52 week high]]</f>
        <v>-5.5664853604906868E-2</v>
      </c>
      <c r="N5" s="4" cm="1">
        <f t="array" ref="N5">_FV(Table3[[#This Row],[Company]],"52 week high",TRUE)</f>
        <v>86.41</v>
      </c>
      <c r="O5" s="4" cm="1">
        <f t="array" ref="O5">_FV(Table3[[#This Row],[Company]],"52 week low",TRUE)</f>
        <v>39.06</v>
      </c>
      <c r="P5" s="10">
        <f>(Table3[[#This Row],[Price]]-Table3[[#This Row],[52 week low]]) /Table3[[#This Row],[52 week low]]</f>
        <v>1.0890937019969276</v>
      </c>
    </row>
    <row r="6" spans="1:20" x14ac:dyDescent="0.25">
      <c r="A6" t="e" vm="6">
        <v>#VALUE!</v>
      </c>
      <c r="B6" s="3" t="str" cm="1">
        <f t="array" ref="B6">_FV(Table3[[#This Row],[Company]],"Ticker symbol",TRUE)</f>
        <v>AWK</v>
      </c>
      <c r="C6" s="18" t="str" cm="1">
        <f t="array" ref="C6">_FV(A6,"Industry")</f>
        <v>Water Utilities</v>
      </c>
      <c r="D6" s="4" cm="1">
        <f t="array" ref="D6">_FV(Table3[[#This Row],[Company]],"Price")</f>
        <v>136.83000000000001</v>
      </c>
      <c r="E6" s="8" cm="1">
        <f t="array" ref="E6">_FV(Table3[[#This Row],[Company]],"P/E",TRUE)</f>
        <v>34.398099999999999</v>
      </c>
      <c r="F6" s="5" cm="1">
        <f t="array" ref="F6">_FV(Table3[[#This Row],[Company]],"Change (%)",TRUE)</f>
        <v>2.2111000000000002E-2</v>
      </c>
      <c r="G6" s="22" cm="1">
        <f t="array" ref="G6">_FV(Table3[[#This Row],[Company]],"Change % (Extended hours)",TRUE)</f>
        <v>0</v>
      </c>
      <c r="H6" s="8" cm="1">
        <f t="array" ref="H6">_FV(Table3[[#This Row],[Company]],"Beta")</f>
        <v>0.19400000000000001</v>
      </c>
      <c r="I6" s="6" cm="1">
        <f t="array" ref="I6">_FV(Table3[[#This Row],[Company]],"Market cap",TRUE)</f>
        <v>24289270000</v>
      </c>
      <c r="J6" s="9" cm="1">
        <f t="array" ref="J6">_FV(Table3[[#This Row],[Company]],"Volume")</f>
        <v>2495642</v>
      </c>
      <c r="K6" s="9" cm="1">
        <f t="array" ref="K6">_FV(Table3[[#This Row],[Company]],"Volume average",TRUE)</f>
        <v>1095308</v>
      </c>
      <c r="L6" s="12">
        <f>Table3[[#This Row],[Volume]]/Table3[[#This Row],[Volume average]]</f>
        <v>2.2784842254416109</v>
      </c>
      <c r="M6" s="10">
        <f>(Table3[[#This Row],[Price]]-Table3[[#This Row],[52 week high]])/Table3[[#This Row],[52 week high]]</f>
        <v>-0.20705841446453402</v>
      </c>
      <c r="N6" s="4" cm="1">
        <f t="array" ref="N6">_FV(Table3[[#This Row],[Company]],"52 week high",TRUE)</f>
        <v>172.56</v>
      </c>
      <c r="O6" s="4" cm="1">
        <f t="array" ref="O6">_FV(Table3[[#This Row],[Company]],"52 week low",TRUE)</f>
        <v>92</v>
      </c>
      <c r="P6" s="10">
        <f>(Table3[[#This Row],[Price]]-Table3[[#This Row],[52 week low]]) /Table3[[#This Row],[52 week low]]</f>
        <v>0.48728260869565232</v>
      </c>
    </row>
    <row r="7" spans="1:20" x14ac:dyDescent="0.25">
      <c r="A7" t="e" vm="7">
        <v>#VALUE!</v>
      </c>
      <c r="B7" s="3" t="str" cm="1">
        <f t="array" ref="B7">_FV(Table3[[#This Row],[Company]],"Ticker symbol",TRUE)</f>
        <v>ROST</v>
      </c>
      <c r="C7" s="18" t="str" cm="1">
        <f t="array" ref="C7">_FV(A7,"Industry")</f>
        <v>Specialty Retailers</v>
      </c>
      <c r="D7" s="4" cm="1">
        <f t="array" ref="D7">_FV(Table3[[#This Row],[Company]],"Price")</f>
        <v>124.98</v>
      </c>
      <c r="E7" s="8" cm="1">
        <f t="array" ref="E7">_FV(Table3[[#This Row],[Company]],"P/E",TRUE)</f>
        <v>514.24789999999996</v>
      </c>
      <c r="F7" s="5" cm="1">
        <f t="array" ref="F7">_FV(Table3[[#This Row],[Company]],"Change (%)",TRUE)</f>
        <v>3.8299E-2</v>
      </c>
      <c r="G7" s="22" cm="1">
        <f t="array" ref="G7">_FV(Table3[[#This Row],[Company]],"Change % (Extended hours)",TRUE)</f>
        <v>-8.5609999999999992E-3</v>
      </c>
      <c r="H7" s="8" cm="1">
        <f t="array" ref="H7">_FV(Table3[[#This Row],[Company]],"Beta")</f>
        <v>1.0290999999999999</v>
      </c>
      <c r="I7" s="6" cm="1">
        <f t="array" ref="I7">_FV(Table3[[#This Row],[Company]],"Market cap",TRUE)</f>
        <v>42907460000</v>
      </c>
      <c r="J7" s="9" cm="1">
        <f t="array" ref="J7">_FV(Table3[[#This Row],[Company]],"Volume")</f>
        <v>4694269</v>
      </c>
      <c r="K7" s="9" cm="1">
        <f t="array" ref="K7">_FV(Table3[[#This Row],[Company]],"Volume average",TRUE)</f>
        <v>2143005</v>
      </c>
      <c r="L7" s="12">
        <f>Table3[[#This Row],[Volume]]/Table3[[#This Row],[Volume average]]</f>
        <v>2.1905077216338738</v>
      </c>
      <c r="M7" s="10">
        <f>(Table3[[#This Row],[Price]]-Table3[[#This Row],[52 week high]])/Table3[[#This Row],[52 week high]]</f>
        <v>-1.6525023607176538E-2</v>
      </c>
      <c r="N7" s="4" cm="1">
        <f t="array" ref="N7">_FV(Table3[[#This Row],[Company]],"52 week high",TRUE)</f>
        <v>127.08</v>
      </c>
      <c r="O7" s="4" cm="1">
        <f t="array" ref="O7">_FV(Table3[[#This Row],[Company]],"52 week low",TRUE)</f>
        <v>56.3</v>
      </c>
      <c r="P7" s="10">
        <f>(Table3[[#This Row],[Price]]-Table3[[#This Row],[52 week low]]) /Table3[[#This Row],[52 week low]]</f>
        <v>1.2198934280639433</v>
      </c>
    </row>
    <row r="8" spans="1:20" x14ac:dyDescent="0.25">
      <c r="A8" t="e" vm="8">
        <v>#VALUE!</v>
      </c>
      <c r="B8" s="3" t="str" cm="1">
        <f t="array" ref="B8">_FV(Table3[[#This Row],[Company]],"Ticker symbol",TRUE)</f>
        <v>TSLA</v>
      </c>
      <c r="C8" s="18" t="str" cm="1">
        <f t="array" ref="C8">_FV(A8,"Industry")</f>
        <v>Automobiles &amp; Auto Parts</v>
      </c>
      <c r="D8" s="4" cm="1">
        <f t="array" ref="D8">_FV(Table3[[#This Row],[Company]],"Price")</f>
        <v>673.58</v>
      </c>
      <c r="E8" s="8" cm="1">
        <f t="array" ref="E8">_FV(Table3[[#This Row],[Company]],"P/E",TRUE)</f>
        <v>905.40089999999998</v>
      </c>
      <c r="F8" s="5" cm="1">
        <f t="array" ref="F8">_FV(Table3[[#This Row],[Company]],"Change (%)",TRUE)</f>
        <v>0.196412</v>
      </c>
      <c r="G8" s="22" cm="1">
        <f t="array" ref="G8">_FV(Table3[[#This Row],[Company]],"Change % (Extended hours)",TRUE)</f>
        <v>2.3026000000000001E-2</v>
      </c>
      <c r="H8" s="8" cm="1">
        <f t="array" ref="H8">_FV(Table3[[#This Row],[Company]],"Beta")</f>
        <v>2.0649000000000002</v>
      </c>
      <c r="I8" s="6" cm="1">
        <f t="array" ref="I8">_FV(Table3[[#This Row],[Company]],"Market cap",TRUE)</f>
        <v>540397500000</v>
      </c>
      <c r="J8" s="9" cm="1">
        <f t="array" ref="J8">_FV(Table3[[#This Row],[Company]],"Volume")</f>
        <v>67523328</v>
      </c>
      <c r="K8" s="9" cm="1">
        <f t="array" ref="K8">_FV(Table3[[#This Row],[Company]],"Volume average",TRUE)</f>
        <v>32444774</v>
      </c>
      <c r="L8" s="12">
        <f>Table3[[#This Row],[Volume]]/Table3[[#This Row],[Volume average]]</f>
        <v>2.0811773261234614</v>
      </c>
      <c r="M8" s="10">
        <f>(Table3[[#This Row],[Price]]-Table3[[#This Row],[52 week high]])/Table3[[#This Row],[52 week high]]</f>
        <v>-0.2519102621057307</v>
      </c>
      <c r="N8" s="4" cm="1">
        <f t="array" ref="N8">_FV(Table3[[#This Row],[Company]],"52 week high",TRUE)</f>
        <v>900.4</v>
      </c>
      <c r="O8" s="4" cm="1">
        <f t="array" ref="O8">_FV(Table3[[#This Row],[Company]],"52 week low",TRUE)</f>
        <v>70.102000000000004</v>
      </c>
      <c r="P8" s="10">
        <f>(Table3[[#This Row],[Price]]-Table3[[#This Row],[52 week low]]) /Table3[[#This Row],[52 week low]]</f>
        <v>8.6085703688910442</v>
      </c>
    </row>
    <row r="9" spans="1:20" x14ac:dyDescent="0.25">
      <c r="A9" t="e" vm="9">
        <v>#VALUE!</v>
      </c>
      <c r="B9" s="3" t="str" cm="1">
        <f t="array" ref="B9">_FV(Table3[[#This Row],[Company]],"Ticker symbol",TRUE)</f>
        <v>DISCA</v>
      </c>
      <c r="C9" s="18" t="str" cm="1">
        <f t="array" ref="C9">_FV(A9,"Industry")</f>
        <v>Media &amp; Publishing</v>
      </c>
      <c r="D9" s="4" cm="1">
        <f t="array" ref="D9">_FV(Table3[[#This Row],[Company]],"Price")</f>
        <v>63.01</v>
      </c>
      <c r="E9" s="8" cm="1">
        <f t="array" ref="E9">_FV(Table3[[#This Row],[Company]],"P/E",TRUE)</f>
        <v>37.132300000000001</v>
      </c>
      <c r="F9" s="5" cm="1">
        <f t="array" ref="F9">_FV(Table3[[#This Row],[Company]],"Change (%)",TRUE)</f>
        <v>-6.3048000000000007E-2</v>
      </c>
      <c r="G9" s="22" cm="1">
        <f t="array" ref="G9">_FV(Table3[[#This Row],[Company]],"Change % (Extended hours)",TRUE)</f>
        <v>3.1739999999999996E-4</v>
      </c>
      <c r="H9" s="8" cm="1">
        <f t="array" ref="H9">_FV(Table3[[#This Row],[Company]],"Beta")</f>
        <v>1.4983</v>
      </c>
      <c r="I9" s="6" cm="1">
        <f t="array" ref="I9">_FV(Table3[[#This Row],[Company]],"Market cap",TRUE)</f>
        <v>28883570000</v>
      </c>
      <c r="J9" s="9" cm="1">
        <f t="array" ref="J9">_FV(Table3[[#This Row],[Company]],"Volume")</f>
        <v>16965778</v>
      </c>
      <c r="K9" s="9" cm="1">
        <f t="array" ref="K9">_FV(Table3[[#This Row],[Company]],"Volume average",TRUE)</f>
        <v>8212054</v>
      </c>
      <c r="L9" s="12">
        <f>Table3[[#This Row],[Volume]]/Table3[[#This Row],[Volume average]]</f>
        <v>2.0659603553508052</v>
      </c>
      <c r="M9" s="10">
        <f>(Table3[[#This Row],[Price]]-Table3[[#This Row],[52 week high]])/Table3[[#This Row],[52 week high]]</f>
        <v>-6.7623557265463166E-2</v>
      </c>
      <c r="N9" s="4" cm="1">
        <f t="array" ref="N9">_FV(Table3[[#This Row],[Company]],"52 week high",TRUE)</f>
        <v>67.58</v>
      </c>
      <c r="O9" s="4" cm="1">
        <f t="array" ref="O9">_FV(Table3[[#This Row],[Company]],"52 week low",TRUE)</f>
        <v>17.12</v>
      </c>
      <c r="P9" s="10">
        <f>(Table3[[#This Row],[Price]]-Table3[[#This Row],[52 week low]]) /Table3[[#This Row],[52 week low]]</f>
        <v>2.6804906542056073</v>
      </c>
    </row>
    <row r="10" spans="1:20" x14ac:dyDescent="0.25">
      <c r="A10" t="e" vm="10">
        <v>#VALUE!</v>
      </c>
      <c r="B10" s="3" t="str" cm="1">
        <f t="array" ref="B10">_FV(Table3[[#This Row],[Company]],"Ticker symbol",TRUE)</f>
        <v>DRE</v>
      </c>
      <c r="C10" s="18" t="str" cm="1">
        <f t="array" ref="C10">_FV(A10,"Industry")</f>
        <v>Residential &amp; Commercial REIT</v>
      </c>
      <c r="D10" s="4" cm="1">
        <f t="array" ref="D10">_FV(Table3[[#This Row],[Company]],"Price")</f>
        <v>39.04</v>
      </c>
      <c r="E10" s="8" cm="1">
        <f t="array" ref="E10">_FV(Table3[[#This Row],[Company]],"P/E",TRUE)</f>
        <v>48.545099999999998</v>
      </c>
      <c r="F10" s="5" cm="1">
        <f t="array" ref="F10">_FV(Table3[[#This Row],[Company]],"Change (%)",TRUE)</f>
        <v>3.8569999999999998E-3</v>
      </c>
      <c r="G10" s="22" cm="1">
        <f t="array" ref="G10">_FV(Table3[[#This Row],[Company]],"Change % (Extended hours)",TRUE)</f>
        <v>0</v>
      </c>
      <c r="H10" s="8" cm="1">
        <f t="array" ref="H10">_FV(Table3[[#This Row],[Company]],"Beta")</f>
        <v>0.4965</v>
      </c>
      <c r="I10" s="6" cm="1">
        <f t="array" ref="I10">_FV(Table3[[#This Row],[Company]],"Market cap",TRUE)</f>
        <v>14535750000</v>
      </c>
      <c r="J10" s="9" cm="1">
        <f t="array" ref="J10">_FV(Table3[[#This Row],[Company]],"Volume")</f>
        <v>3385456</v>
      </c>
      <c r="K10" s="9" cm="1">
        <f t="array" ref="K10">_FV(Table3[[#This Row],[Company]],"Volume average",TRUE)</f>
        <v>1672172</v>
      </c>
      <c r="L10" s="12">
        <f>Table3[[#This Row],[Volume]]/Table3[[#This Row],[Volume average]]</f>
        <v>2.0245859875658723</v>
      </c>
      <c r="M10" s="10">
        <f>(Table3[[#This Row],[Price]]-Table3[[#This Row],[52 week high]])/Table3[[#This Row],[52 week high]]</f>
        <v>-0.10149597238204841</v>
      </c>
      <c r="N10" s="4" cm="1">
        <f t="array" ref="N10">_FV(Table3[[#This Row],[Company]],"52 week high",TRUE)</f>
        <v>43.45</v>
      </c>
      <c r="O10" s="4" cm="1">
        <f t="array" ref="O10">_FV(Table3[[#This Row],[Company]],"52 week low",TRUE)</f>
        <v>25.19</v>
      </c>
      <c r="P10" s="10">
        <f>(Table3[[#This Row],[Price]]-Table3[[#This Row],[52 week low]]) /Table3[[#This Row],[52 week low]]</f>
        <v>0.54982135768161955</v>
      </c>
    </row>
    <row r="11" spans="1:20" x14ac:dyDescent="0.25">
      <c r="A11" t="e" vm="11">
        <v>#VALUE!</v>
      </c>
      <c r="B11" s="3" t="str" cm="1">
        <f t="array" ref="B11">_FV(Table3[[#This Row],[Company]],"Ticker symbol",TRUE)</f>
        <v>DPZ</v>
      </c>
      <c r="C11" s="18" t="str" cm="1">
        <f t="array" ref="C11">_FV(A11,"Industry")</f>
        <v>Hotels &amp; Entertainment Services</v>
      </c>
      <c r="D11" s="4" cm="1">
        <f t="array" ref="D11">_FV(Table3[[#This Row],[Company]],"Price")</f>
        <v>354.08</v>
      </c>
      <c r="E11" s="8" cm="1">
        <f t="array" ref="E11">_FV(Table3[[#This Row],[Company]],"P/E",TRUE)</f>
        <v>26.909600000000001</v>
      </c>
      <c r="F11" s="5" cm="1">
        <f t="array" ref="F11">_FV(Table3[[#This Row],[Company]],"Change (%)",TRUE)</f>
        <v>6.1677000000000003E-2</v>
      </c>
      <c r="G11" s="22" cm="1">
        <f t="array" ref="G11">_FV(Table3[[#This Row],[Company]],"Change % (Extended hours)",TRUE)</f>
        <v>2.5700000000000002E-3</v>
      </c>
      <c r="H11" s="8" cm="1">
        <f t="array" ref="H11">_FV(Table3[[#This Row],[Company]],"Beta")</f>
        <v>0.4456</v>
      </c>
      <c r="I11" s="6" cm="1">
        <f t="array" ref="I11">_FV(Table3[[#This Row],[Company]],"Market cap",TRUE)</f>
        <v>12941360000</v>
      </c>
      <c r="J11" s="9" cm="1">
        <f t="array" ref="J11">_FV(Table3[[#This Row],[Company]],"Volume")</f>
        <v>1405128</v>
      </c>
      <c r="K11" s="9" cm="1">
        <f t="array" ref="K11">_FV(Table3[[#This Row],[Company]],"Volume average",TRUE)</f>
        <v>695532</v>
      </c>
      <c r="L11" s="12">
        <f>Table3[[#This Row],[Volume]]/Table3[[#This Row],[Volume average]]</f>
        <v>2.0202204930901813</v>
      </c>
      <c r="M11" s="10">
        <f>(Table3[[#This Row],[Price]]-Table3[[#This Row],[52 week high]])/Table3[[#This Row],[52 week high]]</f>
        <v>-0.18710684604435465</v>
      </c>
      <c r="N11" s="4" cm="1">
        <f t="array" ref="N11">_FV(Table3[[#This Row],[Company]],"52 week high",TRUE)</f>
        <v>435.58</v>
      </c>
      <c r="O11" s="4" cm="1">
        <f t="array" ref="O11">_FV(Table3[[#This Row],[Company]],"52 week low",TRUE)</f>
        <v>275.22000000000003</v>
      </c>
      <c r="P11" s="10">
        <f>(Table3[[#This Row],[Price]]-Table3[[#This Row],[52 week low]]) /Table3[[#This Row],[52 week low]]</f>
        <v>0.28653440883656695</v>
      </c>
    </row>
    <row r="12" spans="1:20" x14ac:dyDescent="0.25">
      <c r="A12" t="e" vm="12">
        <v>#VALUE!</v>
      </c>
      <c r="B12" s="3" t="str" cm="1">
        <f t="array" ref="B12">_FV(Table3[[#This Row],[Company]],"Ticker symbol",TRUE)</f>
        <v>ADSK</v>
      </c>
      <c r="C12" s="18" t="str" cm="1">
        <f t="array" ref="C12">_FV(A12,"Industry")</f>
        <v>Software &amp; IT Services</v>
      </c>
      <c r="D12" s="4" cm="1">
        <f t="array" ref="D12">_FV(Table3[[#This Row],[Company]],"Price")</f>
        <v>263.97000000000003</v>
      </c>
      <c r="E12" s="8" cm="1">
        <f t="array" ref="E12">_FV(Table3[[#This Row],[Company]],"P/E",TRUE)</f>
        <v>46.5869</v>
      </c>
      <c r="F12" s="5" cm="1">
        <f t="array" ref="F12">_FV(Table3[[#This Row],[Company]],"Change (%)",TRUE)</f>
        <v>4.2946999999999999E-2</v>
      </c>
      <c r="G12" s="22" cm="1">
        <f t="array" ref="G12">_FV(Table3[[#This Row],[Company]],"Change % (Extended hours)",TRUE)</f>
        <v>0</v>
      </c>
      <c r="H12" s="8" cm="1">
        <f t="array" ref="H12">_FV(Table3[[#This Row],[Company]],"Beta")</f>
        <v>1.3654999999999999</v>
      </c>
      <c r="I12" s="6" cm="1">
        <f t="array" ref="I12">_FV(Table3[[#This Row],[Company]],"Market cap",TRUE)</f>
        <v>55654010000</v>
      </c>
      <c r="J12" s="9" cm="1">
        <f t="array" ref="J12">_FV(Table3[[#This Row],[Company]],"Volume")</f>
        <v>2708645</v>
      </c>
      <c r="K12" s="9" cm="1">
        <f t="array" ref="K12">_FV(Table3[[#This Row],[Company]],"Volume average",TRUE)</f>
        <v>1377417</v>
      </c>
      <c r="L12" s="12">
        <f>Table3[[#This Row],[Volume]]/Table3[[#This Row],[Volume average]]</f>
        <v>1.9664669450137466</v>
      </c>
      <c r="M12" s="10">
        <f>(Table3[[#This Row],[Price]]-Table3[[#This Row],[52 week high]])/Table3[[#This Row],[52 week high]]</f>
        <v>-0.17799645003581094</v>
      </c>
      <c r="N12" s="4" cm="1">
        <f t="array" ref="N12">_FV(Table3[[#This Row],[Company]],"52 week high",TRUE)</f>
        <v>321.13</v>
      </c>
      <c r="O12" s="4" cm="1">
        <f t="array" ref="O12">_FV(Table3[[#This Row],[Company]],"52 week low",TRUE)</f>
        <v>125.38</v>
      </c>
      <c r="P12" s="10">
        <f>(Table3[[#This Row],[Price]]-Table3[[#This Row],[52 week low]]) /Table3[[#This Row],[52 week low]]</f>
        <v>1.1053597064922638</v>
      </c>
    </row>
    <row r="13" spans="1:20" x14ac:dyDescent="0.25">
      <c r="A13" t="e" vm="13">
        <v>#VALUE!</v>
      </c>
      <c r="B13" s="3" t="str" cm="1">
        <f t="array" ref="B13">_FV(Table3[[#This Row],[Company]],"Ticker symbol",TRUE)</f>
        <v>AEE</v>
      </c>
      <c r="C13" s="18" t="str" cm="1">
        <f t="array" ref="C13">_FV(A13,"Industry")</f>
        <v>Multiline Utilities</v>
      </c>
      <c r="D13" s="4" cm="1">
        <f t="array" ref="D13">_FV(Table3[[#This Row],[Company]],"Price")</f>
        <v>74.72</v>
      </c>
      <c r="E13" s="8" cm="1">
        <f t="array" ref="E13">_FV(Table3[[#This Row],[Company]],"P/E",TRUE)</f>
        <v>21.027100000000001</v>
      </c>
      <c r="F13" s="5" cm="1">
        <f t="array" ref="F13">_FV(Table3[[#This Row],[Company]],"Change (%)",TRUE)</f>
        <v>1.4665999999999998E-2</v>
      </c>
      <c r="G13" s="22" cm="1">
        <f t="array" ref="G13">_FV(Table3[[#This Row],[Company]],"Change % (Extended hours)",TRUE)</f>
        <v>0</v>
      </c>
      <c r="H13" s="8" cm="1">
        <f t="array" ref="H13">_FV(Table3[[#This Row],[Company]],"Beta")</f>
        <v>0.21740000000000001</v>
      </c>
      <c r="I13" s="6" cm="1">
        <f t="array" ref="I13">_FV(Table3[[#This Row],[Company]],"Market cap",TRUE)</f>
        <v>18796420000</v>
      </c>
      <c r="J13" s="9" cm="1">
        <f t="array" ref="J13">_FV(Table3[[#This Row],[Company]],"Volume")</f>
        <v>2840903</v>
      </c>
      <c r="K13" s="9" cm="1">
        <f t="array" ref="K13">_FV(Table3[[#This Row],[Company]],"Volume average",TRUE)</f>
        <v>1462872</v>
      </c>
      <c r="L13" s="12">
        <f>Table3[[#This Row],[Volume]]/Table3[[#This Row],[Volume average]]</f>
        <v>1.9420038116800376</v>
      </c>
      <c r="M13" s="10">
        <f>(Table3[[#This Row],[Price]]-Table3[[#This Row],[52 week high]])/Table3[[#This Row],[52 week high]]</f>
        <v>-0.14016110471806681</v>
      </c>
      <c r="N13" s="4" cm="1">
        <f t="array" ref="N13">_FV(Table3[[#This Row],[Company]],"52 week high",TRUE)</f>
        <v>86.9</v>
      </c>
      <c r="O13" s="4" cm="1">
        <f t="array" ref="O13">_FV(Table3[[#This Row],[Company]],"52 week low",TRUE)</f>
        <v>58.74</v>
      </c>
      <c r="P13" s="10">
        <f>(Table3[[#This Row],[Price]]-Table3[[#This Row],[52 week low]]) /Table3[[#This Row],[52 week low]]</f>
        <v>0.27204630575417088</v>
      </c>
    </row>
    <row r="14" spans="1:20" x14ac:dyDescent="0.25">
      <c r="A14" t="e" vm="14">
        <v>#VALUE!</v>
      </c>
      <c r="B14" s="3" t="str" cm="1">
        <f t="array" ref="B14">_FV(Table3[[#This Row],[Company]],"Ticker symbol",TRUE)</f>
        <v>DHR</v>
      </c>
      <c r="C14" s="18" t="str" cm="1">
        <f t="array" ref="C14">_FV(A14,"Industry")</f>
        <v>Healthcare Equipment &amp; Supplies</v>
      </c>
      <c r="D14" s="4" cm="1">
        <f t="array" ref="D14">_FV(Table3[[#This Row],[Company]],"Price")</f>
        <v>216.34</v>
      </c>
      <c r="E14" s="8" cm="1">
        <f t="array" ref="E14">_FV(Table3[[#This Row],[Company]],"P/E",TRUE)</f>
        <v>43.616700000000002</v>
      </c>
      <c r="F14" s="5" cm="1">
        <f t="array" ref="F14">_FV(Table3[[#This Row],[Company]],"Change (%)",TRUE)</f>
        <v>1.8645999999999999E-2</v>
      </c>
      <c r="G14" s="22" cm="1">
        <f t="array" ref="G14">_FV(Table3[[#This Row],[Company]],"Change % (Extended hours)",TRUE)</f>
        <v>1.1833E-2</v>
      </c>
      <c r="H14" s="8" cm="1">
        <f t="array" ref="H14">_FV(Table3[[#This Row],[Company]],"Beta")</f>
        <v>0.67530000000000001</v>
      </c>
      <c r="I14" s="6" cm="1">
        <f t="array" ref="I14">_FV(Table3[[#This Row],[Company]],"Market cap",TRUE)</f>
        <v>151257900000</v>
      </c>
      <c r="J14" s="9" cm="1">
        <f t="array" ref="J14">_FV(Table3[[#This Row],[Company]],"Volume")</f>
        <v>4729068</v>
      </c>
      <c r="K14" s="9" cm="1">
        <f t="array" ref="K14">_FV(Table3[[#This Row],[Company]],"Volume average",TRUE)</f>
        <v>2436508</v>
      </c>
      <c r="L14" s="12">
        <f>Table3[[#This Row],[Volume]]/Table3[[#This Row],[Volume average]]</f>
        <v>1.9409203663603813</v>
      </c>
      <c r="M14" s="10">
        <f>(Table3[[#This Row],[Price]]-Table3[[#This Row],[52 week high]])/Table3[[#This Row],[52 week high]]</f>
        <v>-0.13067588202202043</v>
      </c>
      <c r="N14" s="4" cm="1">
        <f t="array" ref="N14">_FV(Table3[[#This Row],[Company]],"52 week high",TRUE)</f>
        <v>248.86</v>
      </c>
      <c r="O14" s="4" cm="1">
        <f t="array" ref="O14">_FV(Table3[[#This Row],[Company]],"52 week low",TRUE)</f>
        <v>119.6</v>
      </c>
      <c r="P14" s="10">
        <f>(Table3[[#This Row],[Price]]-Table3[[#This Row],[52 week low]]) /Table3[[#This Row],[52 week low]]</f>
        <v>0.80886287625418074</v>
      </c>
    </row>
    <row r="15" spans="1:20" x14ac:dyDescent="0.25">
      <c r="A15" t="e" vm="15">
        <v>#VALUE!</v>
      </c>
      <c r="B15" s="3" t="str" cm="1">
        <f t="array" ref="B15">_FV(Table3[[#This Row],[Company]],"Ticker symbol",TRUE)</f>
        <v>SIVB</v>
      </c>
      <c r="C15" s="18" t="str" cm="1">
        <f t="array" ref="C15">_FV(A15,"Industry")</f>
        <v>Banking Services</v>
      </c>
      <c r="D15" s="4" cm="1">
        <f t="array" ref="D15">_FV(Table3[[#This Row],[Company]],"Price")</f>
        <v>508.26</v>
      </c>
      <c r="E15" s="8" cm="1">
        <f t="array" ref="E15">_FV(Table3[[#This Row],[Company]],"P/E",TRUE)</f>
        <v>22.380400000000002</v>
      </c>
      <c r="F15" s="5" cm="1">
        <f t="array" ref="F15">_FV(Table3[[#This Row],[Company]],"Change (%)",TRUE)</f>
        <v>-5.6540000000000002E-3</v>
      </c>
      <c r="G15" s="22" cm="1">
        <f t="array" ref="G15">_FV(Table3[[#This Row],[Company]],"Change % (Extended hours)",TRUE)</f>
        <v>1.456E-3</v>
      </c>
      <c r="H15" s="8" cm="1">
        <f t="array" ref="H15">_FV(Table3[[#This Row],[Company]],"Beta")</f>
        <v>2.0859999999999999</v>
      </c>
      <c r="I15" s="6" cm="1">
        <f t="array" ref="I15">_FV(Table3[[#This Row],[Company]],"Market cap",TRUE)</f>
        <v>26567810000</v>
      </c>
      <c r="J15" s="9" cm="1">
        <f t="array" ref="J15">_FV(Table3[[#This Row],[Company]],"Volume")</f>
        <v>726606</v>
      </c>
      <c r="K15" s="9" cm="1">
        <f t="array" ref="K15">_FV(Table3[[#This Row],[Company]],"Volume average",TRUE)</f>
        <v>377974</v>
      </c>
      <c r="L15" s="12">
        <f>Table3[[#This Row],[Volume]]/Table3[[#This Row],[Volume average]]</f>
        <v>1.922370321768164</v>
      </c>
      <c r="M15" s="10">
        <f>(Table3[[#This Row],[Price]]-Table3[[#This Row],[52 week high]])/Table3[[#This Row],[52 week high]]</f>
        <v>-7.6562499999999978E-2</v>
      </c>
      <c r="N15" s="4" cm="1">
        <f t="array" ref="N15">_FV(Table3[[#This Row],[Company]],"52 week high",TRUE)</f>
        <v>550.4</v>
      </c>
      <c r="O15" s="4" cm="1">
        <f t="array" ref="O15">_FV(Table3[[#This Row],[Company]],"52 week low",TRUE)</f>
        <v>127.39</v>
      </c>
      <c r="P15" s="10">
        <f>(Table3[[#This Row],[Price]]-Table3[[#This Row],[52 week low]]) /Table3[[#This Row],[52 week low]]</f>
        <v>2.9897951173561506</v>
      </c>
    </row>
    <row r="16" spans="1:20" ht="24.75" x14ac:dyDescent="0.25">
      <c r="A16" t="e" vm="16">
        <v>#VALUE!</v>
      </c>
      <c r="B16" s="3" t="str" cm="1">
        <f t="array" ref="B16">_FV(Table3[[#This Row],[Company]],"Ticker symbol",TRUE)</f>
        <v>AVGO</v>
      </c>
      <c r="C16" s="18" t="str" cm="1">
        <f t="array" ref="C16">_FV(A16,"Industry")</f>
        <v>Semiconductors &amp; Semiconductor Equipment</v>
      </c>
      <c r="D16" s="4" cm="1">
        <f t="array" ref="D16">_FV(Table3[[#This Row],[Company]],"Price")</f>
        <v>443.6</v>
      </c>
      <c r="E16" s="8" cm="1">
        <f t="array" ref="E16">_FV(Table3[[#This Row],[Company]],"P/E",TRUE)</f>
        <v>48.768700000000003</v>
      </c>
      <c r="F16" s="5" cm="1">
        <f t="array" ref="F16">_FV(Table3[[#This Row],[Company]],"Change (%)",TRUE)</f>
        <v>5.3055999999999999E-2</v>
      </c>
      <c r="G16" s="22" cm="1">
        <f t="array" ref="G16">_FV(Table3[[#This Row],[Company]],"Change % (Extended hours)",TRUE)</f>
        <v>-5.6360000000000004E-4</v>
      </c>
      <c r="H16" s="8" cm="1">
        <f t="array" ref="H16">_FV(Table3[[#This Row],[Company]],"Beta")</f>
        <v>1.0137</v>
      </c>
      <c r="I16" s="6" cm="1">
        <f t="array" ref="I16">_FV(Table3[[#This Row],[Company]],"Market cap",TRUE)</f>
        <v>171955400000</v>
      </c>
      <c r="J16" s="9" cm="1">
        <f t="array" ref="J16">_FV(Table3[[#This Row],[Company]],"Volume")</f>
        <v>3788449</v>
      </c>
      <c r="K16" s="9" cm="1">
        <f t="array" ref="K16">_FV(Table3[[#This Row],[Company]],"Volume average",TRUE)</f>
        <v>2027976</v>
      </c>
      <c r="L16" s="12">
        <f>Table3[[#This Row],[Volume]]/Table3[[#This Row],[Volume average]]</f>
        <v>1.8680936066304532</v>
      </c>
      <c r="M16" s="10">
        <f>(Table3[[#This Row],[Price]]-Table3[[#This Row],[52 week high]])/Table3[[#This Row],[52 week high]]</f>
        <v>-0.10409177202407392</v>
      </c>
      <c r="N16" s="4" cm="1">
        <f t="array" ref="N16">_FV(Table3[[#This Row],[Company]],"52 week high",TRUE)</f>
        <v>495.14</v>
      </c>
      <c r="O16" s="4" cm="1">
        <f t="array" ref="O16">_FV(Table3[[#This Row],[Company]],"52 week low",TRUE)</f>
        <v>155.66999999999999</v>
      </c>
      <c r="P16" s="10">
        <f>(Table3[[#This Row],[Price]]-Table3[[#This Row],[52 week low]]) /Table3[[#This Row],[52 week low]]</f>
        <v>1.8496177812038292</v>
      </c>
    </row>
    <row r="17" spans="1:16" ht="24.75" x14ac:dyDescent="0.25">
      <c r="A17" t="e" vm="17">
        <v>#VALUE!</v>
      </c>
      <c r="B17" s="3" t="str" cm="1">
        <f t="array" ref="B17">_FV(Table3[[#This Row],[Company]],"Ticker symbol",TRUE)</f>
        <v>FTV</v>
      </c>
      <c r="C17" s="18" t="str" cm="1">
        <f t="array" ref="C17">_FV(A17,"Industry")</f>
        <v>Machinery, Equipment &amp; Components</v>
      </c>
      <c r="D17" s="4" cm="1">
        <f t="array" ref="D17">_FV(Table3[[#This Row],[Company]],"Price")</f>
        <v>69.2</v>
      </c>
      <c r="E17" s="8" cm="1">
        <f t="array" ref="E17">_FV(Table3[[#This Row],[Company]],"P/E",TRUE)</f>
        <v>15.5151</v>
      </c>
      <c r="F17" s="5" cm="1">
        <f t="array" ref="F17">_FV(Table3[[#This Row],[Company]],"Change (%)",TRUE)</f>
        <v>5.2300000000000003E-3</v>
      </c>
      <c r="G17" s="22" cm="1">
        <f t="array" ref="G17">_FV(Table3[[#This Row],[Company]],"Change % (Extended hours)",TRUE)</f>
        <v>0</v>
      </c>
      <c r="H17" s="8" cm="1">
        <f t="array" ref="H17">_FV(Table3[[#This Row],[Company]],"Beta")</f>
        <v>1.1467000000000001</v>
      </c>
      <c r="I17" s="6" cm="1">
        <f t="array" ref="I17">_FV(Table3[[#This Row],[Company]],"Market cap",TRUE)</f>
        <v>23272930000</v>
      </c>
      <c r="J17" s="9" cm="1">
        <f t="array" ref="J17">_FV(Table3[[#This Row],[Company]],"Volume")</f>
        <v>4557696</v>
      </c>
      <c r="K17" s="9" cm="1">
        <f t="array" ref="K17">_FV(Table3[[#This Row],[Company]],"Volume average",TRUE)</f>
        <v>2456834</v>
      </c>
      <c r="L17" s="12">
        <f>Table3[[#This Row],[Volume]]/Table3[[#This Row],[Volume average]]</f>
        <v>1.8551094620149347</v>
      </c>
      <c r="M17" s="10">
        <f>(Table3[[#This Row],[Price]]-Table3[[#This Row],[52 week high]])/Table3[[#This Row],[52 week high]]</f>
        <v>-6.8076223823311466E-2</v>
      </c>
      <c r="N17" s="4" cm="1">
        <f t="array" ref="N17">_FV(Table3[[#This Row],[Company]],"52 week high",TRUE)</f>
        <v>74.254999999999995</v>
      </c>
      <c r="O17" s="4" cm="1">
        <f t="array" ref="O17">_FV(Table3[[#This Row],[Company]],"52 week low",TRUE)</f>
        <v>31.197399999999998</v>
      </c>
      <c r="P17" s="10">
        <f>(Table3[[#This Row],[Price]]-Table3[[#This Row],[52 week low]]) /Table3[[#This Row],[52 week low]]</f>
        <v>1.2181335624122525</v>
      </c>
    </row>
    <row r="18" spans="1:16" x14ac:dyDescent="0.25">
      <c r="A18" t="e" vm="18">
        <v>#VALUE!</v>
      </c>
      <c r="B18" s="3" t="str" cm="1">
        <f t="array" ref="B18">_FV(Table3[[#This Row],[Company]],"Ticker symbol",TRUE)</f>
        <v>HWM</v>
      </c>
      <c r="C18" s="18" t="str" cm="1">
        <f t="array" ref="C18">_FV(A18,"Industry")</f>
        <v>Aerospace &amp; Defense</v>
      </c>
      <c r="D18" s="4" cm="1">
        <f t="array" ref="D18">_FV(Table3[[#This Row],[Company]],"Price")</f>
        <v>29.76</v>
      </c>
      <c r="E18" s="8" cm="1">
        <f t="array" ref="E18">_FV(Table3[[#This Row],[Company]],"P/E",TRUE)</f>
        <v>61.3842</v>
      </c>
      <c r="F18" s="5" cm="1">
        <f t="array" ref="F18">_FV(Table3[[#This Row],[Company]],"Change (%)",TRUE)</f>
        <v>-1.6769999999999999E-3</v>
      </c>
      <c r="G18" s="22" cm="1">
        <f t="array" ref="G18">_FV(Table3[[#This Row],[Company]],"Change % (Extended hours)",TRUE)</f>
        <v>-1.8817E-2</v>
      </c>
      <c r="H18" s="8" cm="1">
        <f t="array" ref="H18">_FV(Table3[[#This Row],[Company]],"Beta")</f>
        <v>1.9905999999999999</v>
      </c>
      <c r="I18" s="6" cm="1">
        <f t="array" ref="I18">_FV(Table3[[#This Row],[Company]],"Market cap",TRUE)</f>
        <v>12926050000</v>
      </c>
      <c r="J18" s="9" cm="1">
        <f t="array" ref="J18">_FV(Table3[[#This Row],[Company]],"Volume")</f>
        <v>5612414</v>
      </c>
      <c r="K18" s="9" cm="1">
        <f t="array" ref="K18">_FV(Table3[[#This Row],[Company]],"Volume average",TRUE)</f>
        <v>3098678</v>
      </c>
      <c r="L18" s="12">
        <f>Table3[[#This Row],[Volume]]/Table3[[#This Row],[Volume average]]</f>
        <v>1.8112285303603666</v>
      </c>
      <c r="M18" s="10">
        <f>(Table3[[#This Row],[Price]]-Table3[[#This Row],[52 week high]])/Table3[[#This Row],[52 week high]]</f>
        <v>-4.3787833999511611E-2</v>
      </c>
      <c r="N18" s="4" cm="1">
        <f t="array" ref="N18">_FV(Table3[[#This Row],[Company]],"52 week high",TRUE)</f>
        <v>31.122800000000002</v>
      </c>
      <c r="O18" s="4" cm="1">
        <f t="array" ref="O18">_FV(Table3[[#This Row],[Company]],"52 week low",TRUE)</f>
        <v>8.7227999999999994</v>
      </c>
      <c r="P18" s="10">
        <f>(Table3[[#This Row],[Price]]-Table3[[#This Row],[52 week low]]) /Table3[[#This Row],[52 week low]]</f>
        <v>2.4117485211170728</v>
      </c>
    </row>
    <row r="19" spans="1:16" ht="24.75" x14ac:dyDescent="0.25">
      <c r="A19" t="e" vm="19">
        <v>#VALUE!</v>
      </c>
      <c r="B19" s="3" t="str" cm="1">
        <f t="array" ref="B19">_FV(Table3[[#This Row],[Company]],"Ticker symbol",TRUE)</f>
        <v>NTAP</v>
      </c>
      <c r="C19" s="18" t="str" cm="1">
        <f t="array" ref="C19">_FV(A19,"Industry")</f>
        <v>Computers, Phones &amp; Household Electronics</v>
      </c>
      <c r="D19" s="4" cm="1">
        <f t="array" ref="D19">_FV(Table3[[#This Row],[Company]],"Price")</f>
        <v>64.61</v>
      </c>
      <c r="E19" s="8" cm="1">
        <f t="array" ref="E19">_FV(Table3[[#This Row],[Company]],"P/E",TRUE)</f>
        <v>23.961600000000001</v>
      </c>
      <c r="F19" s="5" cm="1">
        <f t="array" ref="F19">_FV(Table3[[#This Row],[Company]],"Change (%)",TRUE)</f>
        <v>3.2273999999999997E-2</v>
      </c>
      <c r="G19" s="22" cm="1">
        <f t="array" ref="G19">_FV(Table3[[#This Row],[Company]],"Change % (Extended hours)",TRUE)</f>
        <v>6.1909999999999995E-3</v>
      </c>
      <c r="H19" s="8" cm="1">
        <f t="array" ref="H19">_FV(Table3[[#This Row],[Company]],"Beta")</f>
        <v>1.2689999999999999</v>
      </c>
      <c r="I19" s="6" cm="1">
        <f t="array" ref="I19">_FV(Table3[[#This Row],[Company]],"Market cap",TRUE)</f>
        <v>13932610000</v>
      </c>
      <c r="J19" s="9" cm="1">
        <f t="array" ref="J19">_FV(Table3[[#This Row],[Company]],"Volume")</f>
        <v>3685468</v>
      </c>
      <c r="K19" s="9" cm="1">
        <f t="array" ref="K19">_FV(Table3[[#This Row],[Company]],"Volume average",TRUE)</f>
        <v>2087888</v>
      </c>
      <c r="L19" s="12">
        <f>Table3[[#This Row],[Volume]]/Table3[[#This Row],[Volume average]]</f>
        <v>1.7651655644364066</v>
      </c>
      <c r="M19" s="10">
        <f>(Table3[[#This Row],[Price]]-Table3[[#This Row],[52 week high]])/Table3[[#This Row],[52 week high]]</f>
        <v>-9.8569933728636178E-2</v>
      </c>
      <c r="N19" s="4" cm="1">
        <f t="array" ref="N19">_FV(Table3[[#This Row],[Company]],"52 week high",TRUE)</f>
        <v>71.674999999999997</v>
      </c>
      <c r="O19" s="4" cm="1">
        <f t="array" ref="O19">_FV(Table3[[#This Row],[Company]],"52 week low",TRUE)</f>
        <v>34.659999999999997</v>
      </c>
      <c r="P19" s="10">
        <f>(Table3[[#This Row],[Price]]-Table3[[#This Row],[52 week low]]) /Table3[[#This Row],[52 week low]]</f>
        <v>0.86410848240046179</v>
      </c>
    </row>
    <row r="20" spans="1:16" x14ac:dyDescent="0.25">
      <c r="A20" t="e" vm="20">
        <v>#VALUE!</v>
      </c>
      <c r="B20" s="3" t="str" cm="1">
        <f t="array" ref="B20">_FV(Table3[[#This Row],[Company]],"Ticker symbol",TRUE)</f>
        <v>NLSN</v>
      </c>
      <c r="C20" s="18" t="str" cm="1">
        <f t="array" ref="C20">_FV(A20,"Industry")</f>
        <v>Media &amp; Publishing</v>
      </c>
      <c r="D20" s="4" cm="1">
        <f t="array" ref="D20">_FV(Table3[[#This Row],[Company]],"Price")</f>
        <v>25.8</v>
      </c>
      <c r="E20" s="8" cm="1">
        <f t="array" ref="E20">_FV(Table3[[#This Row],[Company]],"P/E",TRUE)</f>
        <v>0</v>
      </c>
      <c r="F20" s="5" cm="1">
        <f t="array" ref="F20">_FV(Table3[[#This Row],[Company]],"Change (%)",TRUE)</f>
        <v>-1.7517000000000001E-2</v>
      </c>
      <c r="G20" s="22" cm="1">
        <f t="array" ref="G20">_FV(Table3[[#This Row],[Company]],"Change % (Extended hours)",TRUE)</f>
        <v>-3.8760000000000001E-3</v>
      </c>
      <c r="H20" s="8" cm="1">
        <f t="array" ref="H20">_FV(Table3[[#This Row],[Company]],"Beta")</f>
        <v>1.4336</v>
      </c>
      <c r="I20" s="6" cm="1">
        <f t="array" ref="I20">_FV(Table3[[#This Row],[Company]],"Market cap",TRUE)</f>
        <v>9395606000</v>
      </c>
      <c r="J20" s="9" cm="1">
        <f t="array" ref="J20">_FV(Table3[[#This Row],[Company]],"Volume")</f>
        <v>7441940</v>
      </c>
      <c r="K20" s="9" cm="1">
        <f t="array" ref="K20">_FV(Table3[[#This Row],[Company]],"Volume average",TRUE)</f>
        <v>4222632</v>
      </c>
      <c r="L20" s="12">
        <f>Table3[[#This Row],[Volume]]/Table3[[#This Row],[Volume average]]</f>
        <v>1.7623936918964285</v>
      </c>
      <c r="M20" s="10">
        <f>(Table3[[#This Row],[Price]]-Table3[[#This Row],[52 week high]])/Table3[[#This Row],[52 week high]]</f>
        <v>-2.7882441597588487E-2</v>
      </c>
      <c r="N20" s="4" cm="1">
        <f t="array" ref="N20">_FV(Table3[[#This Row],[Company]],"52 week high",TRUE)</f>
        <v>26.54</v>
      </c>
      <c r="O20" s="4" cm="1">
        <f t="array" ref="O20">_FV(Table3[[#This Row],[Company]],"52 week low",TRUE)</f>
        <v>11.62</v>
      </c>
      <c r="P20" s="10">
        <f>(Table3[[#This Row],[Price]]-Table3[[#This Row],[52 week low]]) /Table3[[#This Row],[52 week low]]</f>
        <v>1.2203098106712567</v>
      </c>
    </row>
    <row r="21" spans="1:16" x14ac:dyDescent="0.25">
      <c r="A21" t="e" vm="21">
        <v>#VALUE!</v>
      </c>
      <c r="B21" s="3" t="str" cm="1">
        <f t="array" ref="B21">_FV(Table3[[#This Row],[Company]],"Ticker symbol",TRUE)</f>
        <v>DIS</v>
      </c>
      <c r="C21" s="18" t="str" cm="1">
        <f t="array" ref="C21">_FV(A21,"Industry")</f>
        <v>Media &amp; Publishing</v>
      </c>
      <c r="D21" s="4" cm="1">
        <f t="array" ref="D21">_FV(Table3[[#This Row],[Company]],"Price")</f>
        <v>194.51</v>
      </c>
      <c r="E21" s="8" cm="1">
        <f t="array" ref="E21">_FV(Table3[[#This Row],[Company]],"P/E",TRUE)</f>
        <v>0</v>
      </c>
      <c r="F21" s="5" cm="1">
        <f t="array" ref="F21">_FV(Table3[[#This Row],[Company]],"Change (%)",TRUE)</f>
        <v>-3.6650000000000002E-2</v>
      </c>
      <c r="G21" s="22" cm="1">
        <f t="array" ref="G21">_FV(Table3[[#This Row],[Company]],"Change % (Extended hours)",TRUE)</f>
        <v>7.1460000000000004E-3</v>
      </c>
      <c r="H21" s="8" cm="1">
        <f t="array" ref="H21">_FV(Table3[[#This Row],[Company]],"Beta")</f>
        <v>1.2242999999999999</v>
      </c>
      <c r="I21" s="6" cm="1">
        <f t="array" ref="I21">_FV(Table3[[#This Row],[Company]],"Market cap",TRUE)</f>
        <v>366519900000</v>
      </c>
      <c r="J21" s="9" cm="1">
        <f t="array" ref="J21">_FV(Table3[[#This Row],[Company]],"Volume")</f>
        <v>23331038</v>
      </c>
      <c r="K21" s="9" cm="1">
        <f t="array" ref="K21">_FV(Table3[[#This Row],[Company]],"Volume average",TRUE)</f>
        <v>13274082</v>
      </c>
      <c r="L21" s="12">
        <f>Table3[[#This Row],[Volume]]/Table3[[#This Row],[Volume average]]</f>
        <v>1.7576385319903856</v>
      </c>
      <c r="M21" s="10">
        <f>(Table3[[#This Row],[Price]]-Table3[[#This Row],[52 week high]])/Table3[[#This Row],[52 week high]]</f>
        <v>-4.1917052507142248E-2</v>
      </c>
      <c r="N21" s="4" cm="1">
        <f t="array" ref="N21">_FV(Table3[[#This Row],[Company]],"52 week high",TRUE)</f>
        <v>203.02</v>
      </c>
      <c r="O21" s="4" cm="1">
        <f t="array" ref="O21">_FV(Table3[[#This Row],[Company]],"52 week low",TRUE)</f>
        <v>79.069999999999993</v>
      </c>
      <c r="P21" s="10">
        <f>(Table3[[#This Row],[Price]]-Table3[[#This Row],[52 week low]]) /Table3[[#This Row],[52 week low]]</f>
        <v>1.4599721765524221</v>
      </c>
    </row>
    <row r="22" spans="1:16" x14ac:dyDescent="0.25">
      <c r="A22" t="e" vm="22">
        <v>#VALUE!</v>
      </c>
      <c r="B22" s="3" t="str" cm="1">
        <f t="array" ref="B22">_FV(Table3[[#This Row],[Company]],"Ticker symbol",TRUE)</f>
        <v>LKQ</v>
      </c>
      <c r="C22" s="18" t="str" cm="1">
        <f t="array" ref="C22">_FV(A22,"Industry")</f>
        <v>Automobiles &amp; Auto Parts</v>
      </c>
      <c r="D22" s="4" cm="1">
        <f t="array" ref="D22">_FV(Table3[[#This Row],[Company]],"Price")</f>
        <v>42.77</v>
      </c>
      <c r="E22" s="8" cm="1">
        <f t="array" ref="E22">_FV(Table3[[#This Row],[Company]],"P/E",TRUE)</f>
        <v>20.544599999999999</v>
      </c>
      <c r="F22" s="5" cm="1">
        <f t="array" ref="F22">_FV(Table3[[#This Row],[Company]],"Change (%)",TRUE)</f>
        <v>-5.8109999999999993E-3</v>
      </c>
      <c r="G22" s="22" cm="1">
        <f t="array" ref="G22">_FV(Table3[[#This Row],[Company]],"Change % (Extended hours)",TRUE)</f>
        <v>0</v>
      </c>
      <c r="H22" s="8" cm="1">
        <f t="array" ref="H22">_FV(Table3[[#This Row],[Company]],"Beta")</f>
        <v>1.6519999999999999</v>
      </c>
      <c r="I22" s="6" cm="1">
        <f t="array" ref="I22">_FV(Table3[[#This Row],[Company]],"Market cap",TRUE)</f>
        <v>13048500000</v>
      </c>
      <c r="J22" s="9" cm="1">
        <f t="array" ref="J22">_FV(Table3[[#This Row],[Company]],"Volume")</f>
        <v>3205545</v>
      </c>
      <c r="K22" s="9" cm="1">
        <f t="array" ref="K22">_FV(Table3[[#This Row],[Company]],"Volume average",TRUE)</f>
        <v>1847065</v>
      </c>
      <c r="L22" s="12">
        <f>Table3[[#This Row],[Volume]]/Table3[[#This Row],[Volume average]]</f>
        <v>1.73548034313898</v>
      </c>
      <c r="M22" s="10">
        <f>(Table3[[#This Row],[Price]]-Table3[[#This Row],[52 week high]])/Table3[[#This Row],[52 week high]]</f>
        <v>-2.7291335001137042E-2</v>
      </c>
      <c r="N22" s="4" cm="1">
        <f t="array" ref="N22">_FV(Table3[[#This Row],[Company]],"52 week high",TRUE)</f>
        <v>43.97</v>
      </c>
      <c r="O22" s="4" cm="1">
        <f t="array" ref="O22">_FV(Table3[[#This Row],[Company]],"52 week low",TRUE)</f>
        <v>13.31</v>
      </c>
      <c r="P22" s="10">
        <f>(Table3[[#This Row],[Price]]-Table3[[#This Row],[52 week low]]) /Table3[[#This Row],[52 week low]]</f>
        <v>2.2133734034560479</v>
      </c>
    </row>
    <row r="23" spans="1:16" x14ac:dyDescent="0.25">
      <c r="A23" t="e" vm="23">
        <v>#VALUE!</v>
      </c>
      <c r="B23" s="3" t="str" cm="1">
        <f t="array" ref="B23">_FV(Table3[[#This Row],[Company]],"Ticker symbol",TRUE)</f>
        <v>PPL</v>
      </c>
      <c r="C23" s="18" t="str" cm="1">
        <f t="array" ref="C23">_FV(A23,"Industry")</f>
        <v>Multiline Utilities</v>
      </c>
      <c r="D23" s="4" cm="1">
        <f t="array" ref="D23">_FV(Table3[[#This Row],[Company]],"Price")</f>
        <v>27.28</v>
      </c>
      <c r="E23" s="8" cm="1">
        <f t="array" ref="E23">_FV(Table3[[#This Row],[Company]],"P/E",TRUE)</f>
        <v>14.617599999999999</v>
      </c>
      <c r="F23" s="5" cm="1">
        <f t="array" ref="F23">_FV(Table3[[#This Row],[Company]],"Change (%)",TRUE)</f>
        <v>-2.2046999999999997E-2</v>
      </c>
      <c r="G23" s="22" cm="1">
        <f t="array" ref="G23">_FV(Table3[[#This Row],[Company]],"Change % (Extended hours)",TRUE)</f>
        <v>-3.6659999999999997E-4</v>
      </c>
      <c r="H23" s="8" cm="1">
        <f t="array" ref="H23">_FV(Table3[[#This Row],[Company]],"Beta")</f>
        <v>0.75070000000000003</v>
      </c>
      <c r="I23" s="6" cm="1">
        <f t="array" ref="I23">_FV(Table3[[#This Row],[Company]],"Market cap",TRUE)</f>
        <v>21769960000</v>
      </c>
      <c r="J23" s="9" cm="1">
        <f t="array" ref="J23">_FV(Table3[[#This Row],[Company]],"Volume")</f>
        <v>7907845</v>
      </c>
      <c r="K23" s="9" cm="1">
        <f t="array" ref="K23">_FV(Table3[[#This Row],[Company]],"Volume average",TRUE)</f>
        <v>4557051</v>
      </c>
      <c r="L23" s="12">
        <f>Table3[[#This Row],[Volume]]/Table3[[#This Row],[Volume average]]</f>
        <v>1.7352987710692727</v>
      </c>
      <c r="M23" s="10">
        <f>(Table3[[#This Row],[Price]]-Table3[[#This Row],[52 week high]])/Table3[[#This Row],[52 week high]]</f>
        <v>-0.1182934712346477</v>
      </c>
      <c r="N23" s="4" cm="1">
        <f t="array" ref="N23">_FV(Table3[[#This Row],[Company]],"52 week high",TRUE)</f>
        <v>30.94</v>
      </c>
      <c r="O23" s="4" cm="1">
        <f t="array" ref="O23">_FV(Table3[[#This Row],[Company]],"52 week low",TRUE)</f>
        <v>18.12</v>
      </c>
      <c r="P23" s="10">
        <f>(Table3[[#This Row],[Price]]-Table3[[#This Row],[52 week low]]) /Table3[[#This Row],[52 week low]]</f>
        <v>0.50551876379690952</v>
      </c>
    </row>
    <row r="24" spans="1:16" x14ac:dyDescent="0.25">
      <c r="A24" t="e" vm="24">
        <v>#VALUE!</v>
      </c>
      <c r="B24" s="3" t="str" cm="1">
        <f t="array" ref="B24">_FV(Table3[[#This Row],[Company]],"Ticker symbol",TRUE)</f>
        <v>COST</v>
      </c>
      <c r="C24" s="18" t="str" cm="1">
        <f t="array" ref="C24">_FV(A24,"Industry")</f>
        <v>Diversified Retail</v>
      </c>
      <c r="D24" s="4" cm="1">
        <f t="array" ref="D24">_FV(Table3[[#This Row],[Company]],"Price")</f>
        <v>318.77999999999997</v>
      </c>
      <c r="E24" s="8" cm="1">
        <f t="array" ref="E24">_FV(Table3[[#This Row],[Company]],"P/E",TRUE)</f>
        <v>31.8475</v>
      </c>
      <c r="F24" s="5" cm="1">
        <f t="array" ref="F24">_FV(Table3[[#This Row],[Company]],"Change (%)",TRUE)</f>
        <v>2.3633999999999999E-2</v>
      </c>
      <c r="G24" s="22" cm="1">
        <f t="array" ref="G24">_FV(Table3[[#This Row],[Company]],"Change % (Extended hours)",TRUE)</f>
        <v>-1.474E-3</v>
      </c>
      <c r="H24" s="8" cm="1">
        <f t="array" ref="H24">_FV(Table3[[#This Row],[Company]],"Beta")</f>
        <v>0.6482</v>
      </c>
      <c r="I24" s="6" cm="1">
        <f t="array" ref="I24">_FV(Table3[[#This Row],[Company]],"Market cap",TRUE)</f>
        <v>137851300000</v>
      </c>
      <c r="J24" s="9" cm="1">
        <f t="array" ref="J24">_FV(Table3[[#This Row],[Company]],"Volume")</f>
        <v>5426779</v>
      </c>
      <c r="K24" s="9" cm="1">
        <f t="array" ref="K24">_FV(Table3[[#This Row],[Company]],"Volume average",TRUE)</f>
        <v>3136700</v>
      </c>
      <c r="L24" s="12">
        <f>Table3[[#This Row],[Volume]]/Table3[[#This Row],[Volume average]]</f>
        <v>1.7300918162399974</v>
      </c>
      <c r="M24" s="10">
        <f>(Table3[[#This Row],[Price]]-Table3[[#This Row],[52 week high]])/Table3[[#This Row],[52 week high]]</f>
        <v>-0.17855026155075121</v>
      </c>
      <c r="N24" s="4" cm="1">
        <f t="array" ref="N24">_FV(Table3[[#This Row],[Company]],"52 week high",TRUE)</f>
        <v>388.07</v>
      </c>
      <c r="O24" s="4" cm="1">
        <f t="array" ref="O24">_FV(Table3[[#This Row],[Company]],"52 week low",TRUE)</f>
        <v>269.28640000000001</v>
      </c>
      <c r="P24" s="10">
        <f>(Table3[[#This Row],[Price]]-Table3[[#This Row],[52 week low]]) /Table3[[#This Row],[52 week low]]</f>
        <v>0.1837953940488638</v>
      </c>
    </row>
    <row r="25" spans="1:16" x14ac:dyDescent="0.25">
      <c r="A25" t="e" vm="25">
        <v>#VALUE!</v>
      </c>
      <c r="B25" s="3" t="str" cm="1">
        <f t="array" ref="B25">_FV(Table3[[#This Row],[Company]],"Ticker symbol",TRUE)</f>
        <v>HCA</v>
      </c>
      <c r="C25" s="18" t="str" cm="1">
        <f t="array" ref="C25">_FV(A25,"Industry")</f>
        <v>Healthcare Providers &amp; Services</v>
      </c>
      <c r="D25" s="4" cm="1">
        <f t="array" ref="D25">_FV(Table3[[#This Row],[Company]],"Price")</f>
        <v>184.33</v>
      </c>
      <c r="E25" s="8" cm="1">
        <f t="array" ref="E25">_FV(Table3[[#This Row],[Company]],"P/E",TRUE)</f>
        <v>17.3245</v>
      </c>
      <c r="F25" s="5" cm="1">
        <f t="array" ref="F25">_FV(Table3[[#This Row],[Company]],"Change (%)",TRUE)</f>
        <v>-2.5790999999999998E-2</v>
      </c>
      <c r="G25" s="22" cm="1">
        <f t="array" ref="G25">_FV(Table3[[#This Row],[Company]],"Change % (Extended hours)",TRUE)</f>
        <v>0</v>
      </c>
      <c r="H25" s="8" cm="1">
        <f t="array" ref="H25">_FV(Table3[[#This Row],[Company]],"Beta")</f>
        <v>1.6388</v>
      </c>
      <c r="I25" s="6" cm="1">
        <f t="array" ref="I25">_FV(Table3[[#This Row],[Company]],"Market cap",TRUE)</f>
        <v>64315790000</v>
      </c>
      <c r="J25" s="9" cm="1">
        <f t="array" ref="J25">_FV(Table3[[#This Row],[Company]],"Volume")</f>
        <v>2979800</v>
      </c>
      <c r="K25" s="9" cm="1">
        <f t="array" ref="K25">_FV(Table3[[#This Row],[Company]],"Volume average",TRUE)</f>
        <v>1727193</v>
      </c>
      <c r="L25" s="12">
        <f>Table3[[#This Row],[Volume]]/Table3[[#This Row],[Volume average]]</f>
        <v>1.7252270012673743</v>
      </c>
      <c r="M25" s="10">
        <f>(Table3[[#This Row],[Price]]-Table3[[#This Row],[52 week high]])/Table3[[#This Row],[52 week high]]</f>
        <v>-4.9894335343538883E-2</v>
      </c>
      <c r="N25" s="4" cm="1">
        <f t="array" ref="N25">_FV(Table3[[#This Row],[Company]],"52 week high",TRUE)</f>
        <v>194.01</v>
      </c>
      <c r="O25" s="4" cm="1">
        <f t="array" ref="O25">_FV(Table3[[#This Row],[Company]],"52 week low",TRUE)</f>
        <v>58.38</v>
      </c>
      <c r="P25" s="10">
        <f>(Table3[[#This Row],[Price]]-Table3[[#This Row],[52 week low]]) /Table3[[#This Row],[52 week low]]</f>
        <v>2.1574169236039742</v>
      </c>
    </row>
    <row r="26" spans="1:16" x14ac:dyDescent="0.25">
      <c r="A26" t="e" vm="26">
        <v>#VALUE!</v>
      </c>
      <c r="B26" s="3" t="str" cm="1">
        <f t="array" ref="B26">_FV(Table3[[#This Row],[Company]],"Ticker symbol",TRUE)</f>
        <v>NWSA</v>
      </c>
      <c r="C26" s="18" t="str" cm="1">
        <f t="array" ref="C26">_FV(A26,"Industry")</f>
        <v>Media &amp; Publishing</v>
      </c>
      <c r="D26" s="4" cm="1">
        <f t="array" ref="D26">_FV(Table3[[#This Row],[Company]],"Price")</f>
        <v>24.85</v>
      </c>
      <c r="E26" s="8" cm="1">
        <f t="array" ref="E26">_FV(Table3[[#This Row],[Company]],"P/E",TRUE)</f>
        <v>49.653599999999997</v>
      </c>
      <c r="F26" s="5" cm="1">
        <f t="array" ref="F26">_FV(Table3[[#This Row],[Company]],"Change (%)",TRUE)</f>
        <v>2.5165000000000003E-2</v>
      </c>
      <c r="G26" s="22" cm="1">
        <f t="array" ref="G26">_FV(Table3[[#This Row],[Company]],"Change % (Extended hours)",TRUE)</f>
        <v>0</v>
      </c>
      <c r="H26" s="8" cm="1">
        <f t="array" ref="H26">_FV(Table3[[#This Row],[Company]],"Beta")</f>
        <v>1.5974999999999999</v>
      </c>
      <c r="I26" s="6" cm="1">
        <f t="array" ref="I26">_FV(Table3[[#This Row],[Company]],"Market cap",TRUE)</f>
        <v>14117500000</v>
      </c>
      <c r="J26" s="9" cm="1">
        <f t="array" ref="J26">_FV(Table3[[#This Row],[Company]],"Volume")</f>
        <v>7223041</v>
      </c>
      <c r="K26" s="9" cm="1">
        <f t="array" ref="K26">_FV(Table3[[#This Row],[Company]],"Volume average",TRUE)</f>
        <v>4217926</v>
      </c>
      <c r="L26" s="12">
        <f>Table3[[#This Row],[Volume]]/Table3[[#This Row],[Volume average]]</f>
        <v>1.712462712717103</v>
      </c>
      <c r="M26" s="10">
        <f>(Table3[[#This Row],[Price]]-Table3[[#This Row],[52 week high]])/Table3[[#This Row],[52 week high]]</f>
        <v>-2.8537920250195345E-2</v>
      </c>
      <c r="N26" s="4" cm="1">
        <f t="array" ref="N26">_FV(Table3[[#This Row],[Company]],"52 week high",TRUE)</f>
        <v>25.58</v>
      </c>
      <c r="O26" s="4" cm="1">
        <f t="array" ref="O26">_FV(Table3[[#This Row],[Company]],"52 week low",TRUE)</f>
        <v>7.9</v>
      </c>
      <c r="P26" s="10">
        <f>(Table3[[#This Row],[Price]]-Table3[[#This Row],[52 week low]]) /Table3[[#This Row],[52 week low]]</f>
        <v>2.1455696202531649</v>
      </c>
    </row>
    <row r="27" spans="1:16" ht="24.75" x14ac:dyDescent="0.25">
      <c r="A27" t="e" vm="27">
        <v>#VALUE!</v>
      </c>
      <c r="B27" s="3" t="str" cm="1">
        <f t="array" ref="B27">_FV(Table3[[#This Row],[Company]],"Ticker symbol",TRUE)</f>
        <v>WU</v>
      </c>
      <c r="C27" s="18" t="str" cm="1">
        <f t="array" ref="C27">_FV(A27,"Industry")</f>
        <v>Professional &amp; Commercial Services</v>
      </c>
      <c r="D27" s="4" cm="1">
        <f t="array" ref="D27">_FV(Table3[[#This Row],[Company]],"Price")</f>
        <v>24.98</v>
      </c>
      <c r="E27" s="8" cm="1">
        <f t="array" ref="E27">_FV(Table3[[#This Row],[Company]],"P/E",TRUE)</f>
        <v>14.0068</v>
      </c>
      <c r="F27" s="5" cm="1">
        <f t="array" ref="F27">_FV(Table3[[#This Row],[Company]],"Change (%)",TRUE)</f>
        <v>-5.1770000000000002E-3</v>
      </c>
      <c r="G27" s="22" cm="1">
        <f t="array" ref="G27">_FV(Table3[[#This Row],[Company]],"Change % (Extended hours)",TRUE)</f>
        <v>6.4049999999999992E-3</v>
      </c>
      <c r="H27" s="8" cm="1">
        <f t="array" ref="H27">_FV(Table3[[#This Row],[Company]],"Beta")</f>
        <v>0.99819999999999998</v>
      </c>
      <c r="I27" s="6" cm="1">
        <f t="array" ref="I27">_FV(Table3[[#This Row],[Company]],"Market cap",TRUE)</f>
        <v>10318240000</v>
      </c>
      <c r="J27" s="9" cm="1">
        <f t="array" ref="J27">_FV(Table3[[#This Row],[Company]],"Volume")</f>
        <v>7100481</v>
      </c>
      <c r="K27" s="9" cm="1">
        <f t="array" ref="K27">_FV(Table3[[#This Row],[Company]],"Volume average",TRUE)</f>
        <v>4148597</v>
      </c>
      <c r="L27" s="12">
        <f>Table3[[#This Row],[Volume]]/Table3[[#This Row],[Volume average]]</f>
        <v>1.7115379006444829</v>
      </c>
      <c r="M27" s="10">
        <f>(Table3[[#This Row],[Price]]-Table3[[#This Row],[52 week high]])/Table3[[#This Row],[52 week high]]</f>
        <v>-2.9148853478429847E-2</v>
      </c>
      <c r="N27" s="4" cm="1">
        <f t="array" ref="N27">_FV(Table3[[#This Row],[Company]],"52 week high",TRUE)</f>
        <v>25.73</v>
      </c>
      <c r="O27" s="4" cm="1">
        <f t="array" ref="O27">_FV(Table3[[#This Row],[Company]],"52 week low",TRUE)</f>
        <v>17.39</v>
      </c>
      <c r="P27" s="10">
        <f>(Table3[[#This Row],[Price]]-Table3[[#This Row],[52 week low]]) /Table3[[#This Row],[52 week low]]</f>
        <v>0.43645773433007473</v>
      </c>
    </row>
    <row r="28" spans="1:16" x14ac:dyDescent="0.25">
      <c r="A28" t="e" vm="28">
        <v>#VALUE!</v>
      </c>
      <c r="B28" s="3" t="str" cm="1">
        <f t="array" ref="B28">_FV(Table3[[#This Row],[Company]],"Ticker symbol",TRUE)</f>
        <v>XEL</v>
      </c>
      <c r="C28" s="18" t="str" cm="1">
        <f t="array" ref="C28">_FV(A28,"Industry")</f>
        <v>Electrical Utilities &amp; IPPs</v>
      </c>
      <c r="D28" s="4" cm="1">
        <f t="array" ref="D28">_FV(Table3[[#This Row],[Company]],"Price")</f>
        <v>62.15</v>
      </c>
      <c r="E28" s="8" cm="1">
        <f t="array" ref="E28">_FV(Table3[[#This Row],[Company]],"P/E",TRUE)</f>
        <v>22.217600000000001</v>
      </c>
      <c r="F28" s="5" cm="1">
        <f t="array" ref="F28">_FV(Table3[[#This Row],[Company]],"Change (%)",TRUE)</f>
        <v>3.0659999999999997E-3</v>
      </c>
      <c r="G28" s="22" cm="1">
        <f t="array" ref="G28">_FV(Table3[[#This Row],[Company]],"Change % (Extended hours)",TRUE)</f>
        <v>-2.5740000000000003E-3</v>
      </c>
      <c r="H28" s="8" cm="1">
        <f t="array" ref="H28">_FV(Table3[[#This Row],[Company]],"Beta")</f>
        <v>0.24979999999999999</v>
      </c>
      <c r="I28" s="6" cm="1">
        <f t="array" ref="I28">_FV(Table3[[#This Row],[Company]],"Market cap",TRUE)</f>
        <v>33312720000</v>
      </c>
      <c r="J28" s="9" cm="1">
        <f t="array" ref="J28">_FV(Table3[[#This Row],[Company]],"Volume")</f>
        <v>4960740</v>
      </c>
      <c r="K28" s="9" cm="1">
        <f t="array" ref="K28">_FV(Table3[[#This Row],[Company]],"Volume average",TRUE)</f>
        <v>2937699</v>
      </c>
      <c r="L28" s="12">
        <f>Table3[[#This Row],[Volume]]/Table3[[#This Row],[Volume average]]</f>
        <v>1.6886481562610738</v>
      </c>
      <c r="M28" s="10">
        <f>(Table3[[#This Row],[Price]]-Table3[[#This Row],[52 week high]])/Table3[[#This Row],[52 week high]]</f>
        <v>-0.1869440083725798</v>
      </c>
      <c r="N28" s="4" cm="1">
        <f t="array" ref="N28">_FV(Table3[[#This Row],[Company]],"52 week high",TRUE)</f>
        <v>76.44</v>
      </c>
      <c r="O28" s="4" cm="1">
        <f t="array" ref="O28">_FV(Table3[[#This Row],[Company]],"52 week low",TRUE)</f>
        <v>46.58</v>
      </c>
      <c r="P28" s="10">
        <f>(Table3[[#This Row],[Price]]-Table3[[#This Row],[52 week low]]) /Table3[[#This Row],[52 week low]]</f>
        <v>0.3342636324602834</v>
      </c>
    </row>
    <row r="29" spans="1:16" x14ac:dyDescent="0.25">
      <c r="A29" t="e" vm="29">
        <v>#VALUE!</v>
      </c>
      <c r="B29" s="3" t="str" cm="1">
        <f t="array" ref="B29">_FV(Table3[[#This Row],[Company]],"Ticker symbol",TRUE)</f>
        <v>NI</v>
      </c>
      <c r="C29" s="18" t="str" cm="1">
        <f t="array" ref="C29">_FV(A29,"Industry")</f>
        <v>Multiline Utilities</v>
      </c>
      <c r="D29" s="4" cm="1">
        <f t="array" ref="D29">_FV(Table3[[#This Row],[Company]],"Price")</f>
        <v>22.03</v>
      </c>
      <c r="E29" s="8" cm="1">
        <f t="array" ref="E29">_FV(Table3[[#This Row],[Company]],"P/E",TRUE)</f>
        <v>0</v>
      </c>
      <c r="F29" s="5" cm="1">
        <f t="array" ref="F29">_FV(Table3[[#This Row],[Company]],"Change (%)",TRUE)</f>
        <v>-4.5370000000000002E-4</v>
      </c>
      <c r="G29" s="22" cm="1">
        <f t="array" ref="G29">_FV(Table3[[#This Row],[Company]],"Change % (Extended hours)",TRUE)</f>
        <v>8.6250000000000007E-3</v>
      </c>
      <c r="H29" s="8" cm="1">
        <f t="array" ref="H29">_FV(Table3[[#This Row],[Company]],"Beta")</f>
        <v>0.25829999999999997</v>
      </c>
      <c r="I29" s="6" cm="1">
        <f t="array" ref="I29">_FV(Table3[[#This Row],[Company]],"Market cap",TRUE)</f>
        <v>8636588000</v>
      </c>
      <c r="J29" s="9" cm="1">
        <f t="array" ref="J29">_FV(Table3[[#This Row],[Company]],"Volume")</f>
        <v>5633382</v>
      </c>
      <c r="K29" s="9" cm="1">
        <f t="array" ref="K29">_FV(Table3[[#This Row],[Company]],"Volume average",TRUE)</f>
        <v>3338067</v>
      </c>
      <c r="L29" s="12">
        <f>Table3[[#This Row],[Volume]]/Table3[[#This Row],[Volume average]]</f>
        <v>1.687618013658803</v>
      </c>
      <c r="M29" s="10">
        <f>(Table3[[#This Row],[Price]]-Table3[[#This Row],[52 week high]])/Table3[[#This Row],[52 week high]]</f>
        <v>-0.23025856044723969</v>
      </c>
      <c r="N29" s="4" cm="1">
        <f t="array" ref="N29">_FV(Table3[[#This Row],[Company]],"52 week high",TRUE)</f>
        <v>28.62</v>
      </c>
      <c r="O29" s="4" cm="1">
        <f t="array" ref="O29">_FV(Table3[[#This Row],[Company]],"52 week low",TRUE)</f>
        <v>19.559999999999999</v>
      </c>
      <c r="P29" s="10">
        <f>(Table3[[#This Row],[Price]]-Table3[[#This Row],[52 week low]]) /Table3[[#This Row],[52 week low]]</f>
        <v>0.12627811860940708</v>
      </c>
    </row>
    <row r="30" spans="1:16" ht="24.75" x14ac:dyDescent="0.25">
      <c r="A30" t="e" vm="30">
        <v>#VALUE!</v>
      </c>
      <c r="B30" s="3" t="str" cm="1">
        <f t="array" ref="B30">_FV(Table3[[#This Row],[Company]],"Ticker symbol",TRUE)</f>
        <v>ADI</v>
      </c>
      <c r="C30" s="18" t="str" cm="1">
        <f t="array" ref="C30">_FV(A30,"Industry")</f>
        <v>Semiconductors &amp; Semiconductor Equipment</v>
      </c>
      <c r="D30" s="4" cm="1">
        <f t="array" ref="D30">_FV(Table3[[#This Row],[Company]],"Price")</f>
        <v>149.43</v>
      </c>
      <c r="E30" s="8" cm="1">
        <f t="array" ref="E30">_FV(Table3[[#This Row],[Company]],"P/E",TRUE)</f>
        <v>38.1584</v>
      </c>
      <c r="F30" s="5" cm="1">
        <f t="array" ref="F30">_FV(Table3[[#This Row],[Company]],"Change (%)",TRUE)</f>
        <v>3.7275999999999997E-2</v>
      </c>
      <c r="G30" s="22" cm="1">
        <f t="array" ref="G30">_FV(Table3[[#This Row],[Company]],"Change % (Extended hours)",TRUE)</f>
        <v>-1.0709999999999999E-3</v>
      </c>
      <c r="H30" s="8" cm="1">
        <f t="array" ref="H30">_FV(Table3[[#This Row],[Company]],"Beta")</f>
        <v>1.3154999999999999</v>
      </c>
      <c r="I30" s="6" cm="1">
        <f t="array" ref="I30">_FV(Table3[[#This Row],[Company]],"Market cap",TRUE)</f>
        <v>53142830000</v>
      </c>
      <c r="J30" s="9" cm="1">
        <f t="array" ref="J30">_FV(Table3[[#This Row],[Company]],"Volume")</f>
        <v>5203369</v>
      </c>
      <c r="K30" s="9" cm="1">
        <f t="array" ref="K30">_FV(Table3[[#This Row],[Company]],"Volume average",TRUE)</f>
        <v>3094644</v>
      </c>
      <c r="L30" s="12">
        <f>Table3[[#This Row],[Volume]]/Table3[[#This Row],[Volume average]]</f>
        <v>1.6814111736277257</v>
      </c>
      <c r="M30" s="10">
        <f>(Table3[[#This Row],[Price]]-Table3[[#This Row],[52 week high]])/Table3[[#This Row],[52 week high]]</f>
        <v>-9.1058394160583936E-2</v>
      </c>
      <c r="N30" s="4" cm="1">
        <f t="array" ref="N30">_FV(Table3[[#This Row],[Company]],"52 week high",TRUE)</f>
        <v>164.4</v>
      </c>
      <c r="O30" s="4" cm="1">
        <f t="array" ref="O30">_FV(Table3[[#This Row],[Company]],"52 week low",TRUE)</f>
        <v>79.075000000000003</v>
      </c>
      <c r="P30" s="10">
        <f>(Table3[[#This Row],[Price]]-Table3[[#This Row],[52 week low]]) /Table3[[#This Row],[52 week low]]</f>
        <v>0.88972494467277907</v>
      </c>
    </row>
    <row r="31" spans="1:16" x14ac:dyDescent="0.25">
      <c r="A31" t="e" vm="31">
        <v>#VALUE!</v>
      </c>
      <c r="B31" s="3" t="str" cm="1">
        <f t="array" ref="B31">_FV(Table3[[#This Row],[Company]],"Ticker symbol",TRUE)</f>
        <v>KMX</v>
      </c>
      <c r="C31" s="18" t="str" cm="1">
        <f t="array" ref="C31">_FV(A31,"Industry")</f>
        <v>Specialty Retailers</v>
      </c>
      <c r="D31" s="4" cm="1">
        <f t="array" ref="D31">_FV(Table3[[#This Row],[Company]],"Price")</f>
        <v>128.66999999999999</v>
      </c>
      <c r="E31" s="8" cm="1">
        <f t="array" ref="E31">_FV(Table3[[#This Row],[Company]],"P/E",TRUE)</f>
        <v>28.467600000000001</v>
      </c>
      <c r="F31" s="5" cm="1">
        <f t="array" ref="F31">_FV(Table3[[#This Row],[Company]],"Change (%)",TRUE)</f>
        <v>-3.8709999999999999E-3</v>
      </c>
      <c r="G31" s="22" cm="1">
        <f t="array" ref="G31">_FV(Table3[[#This Row],[Company]],"Change % (Extended hours)",TRUE)</f>
        <v>1.0337000000000001E-2</v>
      </c>
      <c r="H31" s="8" cm="1">
        <f t="array" ref="H31">_FV(Table3[[#This Row],[Company]],"Beta")</f>
        <v>1.6558999999999999</v>
      </c>
      <c r="I31" s="6" cm="1">
        <f t="array" ref="I31">_FV(Table3[[#This Row],[Company]],"Market cap",TRUE)</f>
        <v>20995480000</v>
      </c>
      <c r="J31" s="9" cm="1">
        <f t="array" ref="J31">_FV(Table3[[#This Row],[Company]],"Volume")</f>
        <v>1722776</v>
      </c>
      <c r="K31" s="9" cm="1">
        <f t="array" ref="K31">_FV(Table3[[#This Row],[Company]],"Volume average",TRUE)</f>
        <v>1031120</v>
      </c>
      <c r="L31" s="12">
        <f>Table3[[#This Row],[Volume]]/Table3[[#This Row],[Volume average]]</f>
        <v>1.670781286368221</v>
      </c>
      <c r="M31" s="10">
        <f>(Table3[[#This Row],[Price]]-Table3[[#This Row],[52 week high]])/Table3[[#This Row],[52 week high]]</f>
        <v>-2.9198732458125886E-2</v>
      </c>
      <c r="N31" s="4" cm="1">
        <f t="array" ref="N31">_FV(Table3[[#This Row],[Company]],"52 week high",TRUE)</f>
        <v>132.54</v>
      </c>
      <c r="O31" s="4" cm="1">
        <f t="array" ref="O31">_FV(Table3[[#This Row],[Company]],"52 week low",TRUE)</f>
        <v>37.590000000000003</v>
      </c>
      <c r="P31" s="10">
        <f>(Table3[[#This Row],[Price]]-Table3[[#This Row],[52 week low]]) /Table3[[#This Row],[52 week low]]</f>
        <v>2.4229848363926569</v>
      </c>
    </row>
    <row r="32" spans="1:16" x14ac:dyDescent="0.25">
      <c r="A32" t="e" vm="32">
        <v>#VALUE!</v>
      </c>
      <c r="B32" s="3" t="str" cm="1">
        <f t="array" ref="B32">_FV(Table3[[#This Row],[Company]],"Ticker symbol",TRUE)</f>
        <v>REG</v>
      </c>
      <c r="C32" s="18" t="str" cm="1">
        <f t="array" ref="C32">_FV(A32,"Industry")</f>
        <v>Residential &amp; Commercial REIT</v>
      </c>
      <c r="D32" s="4" cm="1">
        <f t="array" ref="D32">_FV(Table3[[#This Row],[Company]],"Price")</f>
        <v>58.55</v>
      </c>
      <c r="E32" s="8" cm="1">
        <f t="array" ref="E32">_FV(Table3[[#This Row],[Company]],"P/E",TRUE)</f>
        <v>225.42189999999999</v>
      </c>
      <c r="F32" s="5" cm="1">
        <f t="array" ref="F32">_FV(Table3[[#This Row],[Company]],"Change (%)",TRUE)</f>
        <v>-1.0645E-2</v>
      </c>
      <c r="G32" s="22" cm="1">
        <f t="array" ref="G32">_FV(Table3[[#This Row],[Company]],"Change % (Extended hours)",TRUE)</f>
        <v>0</v>
      </c>
      <c r="H32" s="8" cm="1">
        <f t="array" ref="H32">_FV(Table3[[#This Row],[Company]],"Beta")</f>
        <v>1.0952</v>
      </c>
      <c r="I32" s="6" cm="1">
        <f t="array" ref="I32">_FV(Table3[[#This Row],[Company]],"Market cap",TRUE)</f>
        <v>10050480000</v>
      </c>
      <c r="J32" s="9" cm="1">
        <f t="array" ref="J32">_FV(Table3[[#This Row],[Company]],"Volume")</f>
        <v>2006806</v>
      </c>
      <c r="K32" s="9" cm="1">
        <f t="array" ref="K32">_FV(Table3[[#This Row],[Company]],"Volume average",TRUE)</f>
        <v>1201419</v>
      </c>
      <c r="L32" s="12">
        <f>Table3[[#This Row],[Volume]]/Table3[[#This Row],[Volume average]]</f>
        <v>1.6703631289333696</v>
      </c>
      <c r="M32" s="10">
        <f>(Table3[[#This Row],[Price]]-Table3[[#This Row],[52 week high]])/Table3[[#This Row],[52 week high]]</f>
        <v>-1.9755566716892679E-2</v>
      </c>
      <c r="N32" s="4" cm="1">
        <f t="array" ref="N32">_FV(Table3[[#This Row],[Company]],"52 week high",TRUE)</f>
        <v>59.73</v>
      </c>
      <c r="O32" s="4" cm="1">
        <f t="array" ref="O32">_FV(Table3[[#This Row],[Company]],"52 week low",TRUE)</f>
        <v>31.8</v>
      </c>
      <c r="P32" s="10">
        <f>(Table3[[#This Row],[Price]]-Table3[[#This Row],[52 week low]]) /Table3[[#This Row],[52 week low]]</f>
        <v>0.84119496855345899</v>
      </c>
    </row>
    <row r="33" spans="1:16" x14ac:dyDescent="0.25">
      <c r="A33" t="e" vm="33">
        <v>#VALUE!</v>
      </c>
      <c r="B33" s="3" t="str" cm="1">
        <f t="array" ref="B33">_FV(Table3[[#This Row],[Company]],"Ticker symbol",TRUE)</f>
        <v>BRK.B</v>
      </c>
      <c r="C33" s="18" t="str" cm="1">
        <f t="array" ref="C33">_FV(A33,"Industry")</f>
        <v>Consumer Goods Conglomerates</v>
      </c>
      <c r="D33" s="4" cm="1">
        <f t="array" ref="D33">_FV(Table3[[#This Row],[Company]],"Price")</f>
        <v>259.02</v>
      </c>
      <c r="E33" s="8" cm="1">
        <f t="array" ref="E33">_FV(Table3[[#This Row],[Company]],"P/E",TRUE)</f>
        <v>28.277699999999999</v>
      </c>
      <c r="F33" s="5" cm="1">
        <f t="array" ref="F33">_FV(Table3[[#This Row],[Company]],"Change (%)",TRUE)</f>
        <v>5.4730000000000004E-3</v>
      </c>
      <c r="G33" s="22" cm="1">
        <f t="array" ref="G33">_FV(Table3[[#This Row],[Company]],"Change % (Extended hours)",TRUE)</f>
        <v>-4.6330000000000004E-4</v>
      </c>
      <c r="H33" s="8" cm="1">
        <f t="array" ref="H33">_FV(Table3[[#This Row],[Company]],"Beta")</f>
        <v>0.88639999999999997</v>
      </c>
      <c r="I33" s="6" cm="1">
        <f t="array" ref="I33">_FV(Table3[[#This Row],[Company]],"Market cap",TRUE)</f>
        <v>593162900000</v>
      </c>
      <c r="J33" s="9" cm="1">
        <f t="array" ref="J33">_FV(Table3[[#This Row],[Company]],"Volume")</f>
        <v>8276597</v>
      </c>
      <c r="K33" s="9" cm="1">
        <f t="array" ref="K33">_FV(Table3[[#This Row],[Company]],"Volume average",TRUE)</f>
        <v>4987069</v>
      </c>
      <c r="L33" s="12">
        <f>Table3[[#This Row],[Volume]]/Table3[[#This Row],[Volume average]]</f>
        <v>1.6596114872282697</v>
      </c>
      <c r="M33" s="10">
        <f>(Table3[[#This Row],[Price]]-Table3[[#This Row],[52 week high]])/Table3[[#This Row],[52 week high]]</f>
        <v>-1.4908344108922248E-2</v>
      </c>
      <c r="N33" s="4" cm="1">
        <f t="array" ref="N33">_FV(Table3[[#This Row],[Company]],"52 week high",TRUE)</f>
        <v>262.94</v>
      </c>
      <c r="O33" s="4" cm="1">
        <f t="array" ref="O33">_FV(Table3[[#This Row],[Company]],"52 week low",TRUE)</f>
        <v>159.5</v>
      </c>
      <c r="P33" s="10">
        <f>(Table3[[#This Row],[Price]]-Table3[[#This Row],[52 week low]]) /Table3[[#This Row],[52 week low]]</f>
        <v>0.62394984326018799</v>
      </c>
    </row>
    <row r="34" spans="1:16" x14ac:dyDescent="0.25">
      <c r="A34" t="e" vm="34">
        <v>#VALUE!</v>
      </c>
      <c r="B34" s="3" t="str" cm="1">
        <f t="array" ref="B34">_FV(Table3[[#This Row],[Company]],"Ticker symbol",TRUE)</f>
        <v>CMG</v>
      </c>
      <c r="C34" s="18" t="str" cm="1">
        <f t="array" ref="C34">_FV(A34,"Industry")</f>
        <v>Hotels &amp; Entertainment Services</v>
      </c>
      <c r="D34" s="4" cm="1">
        <f t="array" ref="D34">_FV(Table3[[#This Row],[Company]],"Price")</f>
        <v>1427.61</v>
      </c>
      <c r="E34" s="8" cm="1">
        <f t="array" ref="E34">_FV(Table3[[#This Row],[Company]],"P/E",TRUE)</f>
        <v>106.857</v>
      </c>
      <c r="F34" s="5" cm="1">
        <f t="array" ref="F34">_FV(Table3[[#This Row],[Company]],"Change (%)",TRUE)</f>
        <v>6.9371000000000002E-2</v>
      </c>
      <c r="G34" s="22" cm="1">
        <f t="array" ref="G34">_FV(Table3[[#This Row],[Company]],"Change % (Extended hours)",TRUE)</f>
        <v>2.3749999999999999E-3</v>
      </c>
      <c r="H34" s="8" cm="1">
        <f t="array" ref="H34">_FV(Table3[[#This Row],[Company]],"Beta")</f>
        <v>1.3975</v>
      </c>
      <c r="I34" s="6" cm="1">
        <f t="array" ref="I34">_FV(Table3[[#This Row],[Company]],"Market cap",TRUE)</f>
        <v>37572330000</v>
      </c>
      <c r="J34" s="9" cm="1">
        <f t="array" ref="J34">_FV(Table3[[#This Row],[Company]],"Volume")</f>
        <v>529260</v>
      </c>
      <c r="K34" s="9" cm="1">
        <f t="array" ref="K34">_FV(Table3[[#This Row],[Company]],"Volume average",TRUE)</f>
        <v>319211</v>
      </c>
      <c r="L34" s="12">
        <f>Table3[[#This Row],[Volume]]/Table3[[#This Row],[Volume average]]</f>
        <v>1.6580255692942913</v>
      </c>
      <c r="M34" s="10">
        <f>(Table3[[#This Row],[Price]]-Table3[[#This Row],[52 week high]])/Table3[[#This Row],[52 week high]]</f>
        <v>-8.7736674952553287E-2</v>
      </c>
      <c r="N34" s="4" cm="1">
        <f t="array" ref="N34">_FV(Table3[[#This Row],[Company]],"52 week high",TRUE)</f>
        <v>1564.91</v>
      </c>
      <c r="O34" s="4" cm="1">
        <f t="array" ref="O34">_FV(Table3[[#This Row],[Company]],"52 week low",TRUE)</f>
        <v>415</v>
      </c>
      <c r="P34" s="10">
        <f>(Table3[[#This Row],[Price]]-Table3[[#This Row],[52 week low]]) /Table3[[#This Row],[52 week low]]</f>
        <v>2.440024096385542</v>
      </c>
    </row>
    <row r="35" spans="1:16" ht="24.75" x14ac:dyDescent="0.25">
      <c r="A35" t="e" vm="35">
        <v>#VALUE!</v>
      </c>
      <c r="B35" s="3" t="str" cm="1">
        <f t="array" ref="B35">_FV(Table3[[#This Row],[Company]],"Ticker symbol",TRUE)</f>
        <v>MCO</v>
      </c>
      <c r="C35" s="18" t="str" cm="1">
        <f t="array" ref="C35">_FV(A35,"Industry")</f>
        <v>Professional &amp; Commercial Services</v>
      </c>
      <c r="D35" s="4" cm="1">
        <f t="array" ref="D35">_FV(Table3[[#This Row],[Company]],"Price")</f>
        <v>290.04000000000002</v>
      </c>
      <c r="E35" s="8" cm="1">
        <f t="array" ref="E35">_FV(Table3[[#This Row],[Company]],"P/E",TRUE)</f>
        <v>30.819700000000001</v>
      </c>
      <c r="F35" s="5" cm="1">
        <f t="array" ref="F35">_FV(Table3[[#This Row],[Company]],"Change (%)",TRUE)</f>
        <v>1.9350000000000001E-3</v>
      </c>
      <c r="G35" s="22" cm="1">
        <f t="array" ref="G35">_FV(Table3[[#This Row],[Company]],"Change % (Extended hours)",TRUE)</f>
        <v>0</v>
      </c>
      <c r="H35" s="8" cm="1">
        <f t="array" ref="H35">_FV(Table3[[#This Row],[Company]],"Beta")</f>
        <v>1.1489</v>
      </c>
      <c r="I35" s="6" cm="1">
        <f t="array" ref="I35">_FV(Table3[[#This Row],[Company]],"Market cap",TRUE)</f>
        <v>54161710000</v>
      </c>
      <c r="J35" s="9" cm="1">
        <f t="array" ref="J35">_FV(Table3[[#This Row],[Company]],"Volume")</f>
        <v>1312520</v>
      </c>
      <c r="K35" s="9" cm="1">
        <f t="array" ref="K35">_FV(Table3[[#This Row],[Company]],"Volume average",TRUE)</f>
        <v>791876</v>
      </c>
      <c r="L35" s="12">
        <f>Table3[[#This Row],[Volume]]/Table3[[#This Row],[Volume average]]</f>
        <v>1.6574817269370457</v>
      </c>
      <c r="M35" s="10">
        <f>(Table3[[#This Row],[Price]]-Table3[[#This Row],[52 week high]])/Table3[[#This Row],[52 week high]]</f>
        <v>-5.2017453547090142E-2</v>
      </c>
      <c r="N35" s="4" cm="1">
        <f t="array" ref="N35">_FV(Table3[[#This Row],[Company]],"52 week high",TRUE)</f>
        <v>305.95499999999998</v>
      </c>
      <c r="O35" s="4" cm="1">
        <f t="array" ref="O35">_FV(Table3[[#This Row],[Company]],"52 week low",TRUE)</f>
        <v>164.19</v>
      </c>
      <c r="P35" s="10">
        <f>(Table3[[#This Row],[Price]]-Table3[[#This Row],[52 week low]]) /Table3[[#This Row],[52 week low]]</f>
        <v>0.76649004202448401</v>
      </c>
    </row>
    <row r="36" spans="1:16" x14ac:dyDescent="0.25">
      <c r="A36" t="e" vm="36">
        <v>#VALUE!</v>
      </c>
      <c r="B36" s="3" t="str" cm="1">
        <f t="array" ref="B36">_FV(Table3[[#This Row],[Company]],"Ticker symbol",TRUE)</f>
        <v>NOW</v>
      </c>
      <c r="C36" s="18" t="str" cm="1">
        <f t="array" ref="C36">_FV(A36,"Industry")</f>
        <v>Software &amp; IT Services</v>
      </c>
      <c r="D36" s="4" cm="1">
        <f t="array" ref="D36">_FV(Table3[[#This Row],[Company]],"Price")</f>
        <v>488.95</v>
      </c>
      <c r="E36" s="8" cm="1">
        <f t="array" ref="E36">_FV(Table3[[#This Row],[Company]],"P/E",TRUE)</f>
        <v>786.59209999999996</v>
      </c>
      <c r="F36" s="5" cm="1">
        <f t="array" ref="F36">_FV(Table3[[#This Row],[Company]],"Change (%)",TRUE)</f>
        <v>5.3658000000000004E-2</v>
      </c>
      <c r="G36" s="22" cm="1">
        <f t="array" ref="G36">_FV(Table3[[#This Row],[Company]],"Change % (Extended hours)",TRUE)</f>
        <v>2.137E-3</v>
      </c>
      <c r="H36" s="8" cm="1">
        <f t="array" ref="H36">_FV(Table3[[#This Row],[Company]],"Beta")</f>
        <v>0.98899999999999999</v>
      </c>
      <c r="I36" s="6" cm="1">
        <f t="array" ref="I36">_FV(Table3[[#This Row],[Company]],"Market cap",TRUE)</f>
        <v>91000200000</v>
      </c>
      <c r="J36" s="9" cm="1">
        <f t="array" ref="J36">_FV(Table3[[#This Row],[Company]],"Volume")</f>
        <v>2448208</v>
      </c>
      <c r="K36" s="9" cm="1">
        <f t="array" ref="K36">_FV(Table3[[#This Row],[Company]],"Volume average",TRUE)</f>
        <v>1482555</v>
      </c>
      <c r="L36" s="12">
        <f>Table3[[#This Row],[Volume]]/Table3[[#This Row],[Volume average]]</f>
        <v>1.6513437950025462</v>
      </c>
      <c r="M36" s="10">
        <f>(Table3[[#This Row],[Price]]-Table3[[#This Row],[52 week high]])/Table3[[#This Row],[52 week high]]</f>
        <v>-0.18286344569413576</v>
      </c>
      <c r="N36" s="4" cm="1">
        <f t="array" ref="N36">_FV(Table3[[#This Row],[Company]],"52 week high",TRUE)</f>
        <v>598.37</v>
      </c>
      <c r="O36" s="4" cm="1">
        <f t="array" ref="O36">_FV(Table3[[#This Row],[Company]],"52 week low",TRUE)</f>
        <v>238.93</v>
      </c>
      <c r="P36" s="10">
        <f>(Table3[[#This Row],[Price]]-Table3[[#This Row],[52 week low]]) /Table3[[#This Row],[52 week low]]</f>
        <v>1.046415268070146</v>
      </c>
    </row>
    <row r="37" spans="1:16" x14ac:dyDescent="0.25">
      <c r="A37" t="e" vm="37">
        <v>#VALUE!</v>
      </c>
      <c r="B37" s="3" t="str" cm="1">
        <f t="array" ref="B37">_FV(Table3[[#This Row],[Company]],"Ticker symbol",TRUE)</f>
        <v>AXP</v>
      </c>
      <c r="C37" s="18" t="str" cm="1">
        <f t="array" ref="C37">_FV(A37,"Industry")</f>
        <v>Banking Services</v>
      </c>
      <c r="D37" s="4" cm="1">
        <f t="array" ref="D37">_FV(Table3[[#This Row],[Company]],"Price")</f>
        <v>145.1</v>
      </c>
      <c r="E37" s="8" cm="1">
        <f t="array" ref="E37">_FV(Table3[[#This Row],[Company]],"P/E",TRUE)</f>
        <v>39.9193</v>
      </c>
      <c r="F37" s="5" cm="1">
        <f t="array" ref="F37">_FV(Table3[[#This Row],[Company]],"Change (%)",TRUE)</f>
        <v>-3.4404999999999998E-2</v>
      </c>
      <c r="G37" s="22" cm="1">
        <f t="array" ref="G37">_FV(Table3[[#This Row],[Company]],"Change % (Extended hours)",TRUE)</f>
        <v>6.0650000000000001E-3</v>
      </c>
      <c r="H37" s="8" cm="1">
        <f t="array" ref="H37">_FV(Table3[[#This Row],[Company]],"Beta")</f>
        <v>1.2748999999999999</v>
      </c>
      <c r="I37" s="6" cm="1">
        <f t="array" ref="I37">_FV(Table3[[#This Row],[Company]],"Market cap",TRUE)</f>
        <v>121055900000</v>
      </c>
      <c r="J37" s="9" cm="1">
        <f t="array" ref="J37">_FV(Table3[[#This Row],[Company]],"Volume")</f>
        <v>5806098</v>
      </c>
      <c r="K37" s="9" cm="1">
        <f t="array" ref="K37">_FV(Table3[[#This Row],[Company]],"Volume average",TRUE)</f>
        <v>3526338</v>
      </c>
      <c r="L37" s="12">
        <f>Table3[[#This Row],[Volume]]/Table3[[#This Row],[Volume average]]</f>
        <v>1.646495032523825</v>
      </c>
      <c r="M37" s="10">
        <f>(Table3[[#This Row],[Price]]-Table3[[#This Row],[52 week high]])/Table3[[#This Row],[52 week high]]</f>
        <v>-4.1991284827677361E-2</v>
      </c>
      <c r="N37" s="4" cm="1">
        <f t="array" ref="N37">_FV(Table3[[#This Row],[Company]],"52 week high",TRUE)</f>
        <v>151.46</v>
      </c>
      <c r="O37" s="4" cm="1">
        <f t="array" ref="O37">_FV(Table3[[#This Row],[Company]],"52 week low",TRUE)</f>
        <v>67</v>
      </c>
      <c r="P37" s="10">
        <f>(Table3[[#This Row],[Price]]-Table3[[#This Row],[52 week low]]) /Table3[[#This Row],[52 week low]]</f>
        <v>1.1656716417910447</v>
      </c>
    </row>
    <row r="38" spans="1:16" x14ac:dyDescent="0.25">
      <c r="A38" t="e" vm="38">
        <v>#VALUE!</v>
      </c>
      <c r="B38" s="3" t="str" cm="1">
        <f t="array" ref="B38">_FV(Table3[[#This Row],[Company]],"Ticker symbol",TRUE)</f>
        <v>CNP</v>
      </c>
      <c r="C38" s="18" t="str" cm="1">
        <f t="array" ref="C38">_FV(A38,"Industry")</f>
        <v>Multiline Utilities</v>
      </c>
      <c r="D38" s="4" cm="1">
        <f t="array" ref="D38">_FV(Table3[[#This Row],[Company]],"Price")</f>
        <v>20.9</v>
      </c>
      <c r="E38" s="8" cm="1">
        <f t="array" ref="E38">_FV(Table3[[#This Row],[Company]],"P/E",TRUE)</f>
        <v>0</v>
      </c>
      <c r="F38" s="5" cm="1">
        <f t="array" ref="F38">_FV(Table3[[#This Row],[Company]],"Change (%)",TRUE)</f>
        <v>4.3249999999999999E-3</v>
      </c>
      <c r="G38" s="22" cm="1">
        <f t="array" ref="G38">_FV(Table3[[#This Row],[Company]],"Change % (Extended hours)",TRUE)</f>
        <v>0</v>
      </c>
      <c r="H38" s="8" cm="1">
        <f t="array" ref="H38">_FV(Table3[[#This Row],[Company]],"Beta")</f>
        <v>0.92290000000000005</v>
      </c>
      <c r="I38" s="6" cm="1">
        <f t="array" ref="I38">_FV(Table3[[#This Row],[Company]],"Market cap",TRUE)</f>
        <v>11478380000</v>
      </c>
      <c r="J38" s="9" cm="1">
        <f t="array" ref="J38">_FV(Table3[[#This Row],[Company]],"Volume")</f>
        <v>7772011</v>
      </c>
      <c r="K38" s="9" cm="1">
        <f t="array" ref="K38">_FV(Table3[[#This Row],[Company]],"Volume average",TRUE)</f>
        <v>4729386</v>
      </c>
      <c r="L38" s="12">
        <f>Table3[[#This Row],[Volume]]/Table3[[#This Row],[Volume average]]</f>
        <v>1.6433446117529844</v>
      </c>
      <c r="M38" s="10">
        <f>(Table3[[#This Row],[Price]]-Table3[[#This Row],[52 week high]])/Table3[[#This Row],[52 week high]]</f>
        <v>-0.17684127609295006</v>
      </c>
      <c r="N38" s="4" cm="1">
        <f t="array" ref="N38">_FV(Table3[[#This Row],[Company]],"52 week high",TRUE)</f>
        <v>25.39</v>
      </c>
      <c r="O38" s="4" cm="1">
        <f t="array" ref="O38">_FV(Table3[[#This Row],[Company]],"52 week low",TRUE)</f>
        <v>11.58</v>
      </c>
      <c r="P38" s="10">
        <f>(Table3[[#This Row],[Price]]-Table3[[#This Row],[52 week low]]) /Table3[[#This Row],[52 week low]]</f>
        <v>0.80483592400690829</v>
      </c>
    </row>
    <row r="39" spans="1:16" x14ac:dyDescent="0.25">
      <c r="A39" t="e" vm="39">
        <v>#VALUE!</v>
      </c>
      <c r="B39" s="3" t="str" cm="1">
        <f t="array" ref="B39">_FV(Table3[[#This Row],[Company]],"Ticker symbol",TRUE)</f>
        <v>PM</v>
      </c>
      <c r="C39" s="18" t="str" cm="1">
        <f t="array" ref="C39">_FV(A39,"Industry")</f>
        <v>Food &amp; Tobacco</v>
      </c>
      <c r="D39" s="4" cm="1">
        <f t="array" ref="D39">_FV(Table3[[#This Row],[Company]],"Price")</f>
        <v>87.07</v>
      </c>
      <c r="E39" s="8" cm="1">
        <f t="array" ref="E39">_FV(Table3[[#This Row],[Company]],"P/E",TRUE)</f>
        <v>16.7407</v>
      </c>
      <c r="F39" s="5" cm="1">
        <f t="array" ref="F39">_FV(Table3[[#This Row],[Company]],"Change (%)",TRUE)</f>
        <v>8.2210000000000009E-3</v>
      </c>
      <c r="G39" s="22" cm="1">
        <f t="array" ref="G39">_FV(Table3[[#This Row],[Company]],"Change % (Extended hours)",TRUE)</f>
        <v>-2.4120000000000001E-3</v>
      </c>
      <c r="H39" s="8" cm="1">
        <f t="array" ref="H39">_FV(Table3[[#This Row],[Company]],"Beta")</f>
        <v>0.82699999999999996</v>
      </c>
      <c r="I39" s="6" cm="1">
        <f t="array" ref="I39">_FV(Table3[[#This Row],[Company]],"Market cap",TRUE)</f>
        <v>134501500000</v>
      </c>
      <c r="J39" s="9" cm="1">
        <f t="array" ref="J39">_FV(Table3[[#This Row],[Company]],"Volume")</f>
        <v>7211751</v>
      </c>
      <c r="K39" s="9" cm="1">
        <f t="array" ref="K39">_FV(Table3[[#This Row],[Company]],"Volume average",TRUE)</f>
        <v>4459375</v>
      </c>
      <c r="L39" s="12">
        <f>Table3[[#This Row],[Volume]]/Table3[[#This Row],[Volume average]]</f>
        <v>1.6172111562718992</v>
      </c>
      <c r="M39" s="10">
        <f>(Table3[[#This Row],[Price]]-Table3[[#This Row],[52 week high]])/Table3[[#This Row],[52 week high]]</f>
        <v>-1.2699852590996763E-2</v>
      </c>
      <c r="N39" s="4" cm="1">
        <f t="array" ref="N39">_FV(Table3[[#This Row],[Company]],"52 week high",TRUE)</f>
        <v>88.19</v>
      </c>
      <c r="O39" s="4" cm="1">
        <f t="array" ref="O39">_FV(Table3[[#This Row],[Company]],"52 week low",TRUE)</f>
        <v>56.01</v>
      </c>
      <c r="P39" s="10">
        <f>(Table3[[#This Row],[Price]]-Table3[[#This Row],[52 week low]]) /Table3[[#This Row],[52 week low]]</f>
        <v>0.55454383145866804</v>
      </c>
    </row>
    <row r="40" spans="1:16" ht="24.75" x14ac:dyDescent="0.25">
      <c r="A40" t="e" vm="40">
        <v>#VALUE!</v>
      </c>
      <c r="B40" s="3" t="str" cm="1">
        <f t="array" ref="B40">_FV(Table3[[#This Row],[Company]],"Ticker symbol",TRUE)</f>
        <v>WMB</v>
      </c>
      <c r="C40" s="18" t="str" cm="1">
        <f t="array" ref="C40">_FV(A40,"Industry")</f>
        <v>Oil &amp; Gas Related Equipment and Services</v>
      </c>
      <c r="D40" s="4" cm="1">
        <f t="array" ref="D40">_FV(Table3[[#This Row],[Company]],"Price")</f>
        <v>23.56</v>
      </c>
      <c r="E40" s="8" cm="1">
        <f t="array" ref="E40">_FV(Table3[[#This Row],[Company]],"P/E",TRUE)</f>
        <v>141.541</v>
      </c>
      <c r="F40" s="5" cm="1">
        <f t="array" ref="F40">_FV(Table3[[#This Row],[Company]],"Change (%)",TRUE)</f>
        <v>-2.3216999999999998E-2</v>
      </c>
      <c r="G40" s="22" cm="1">
        <f t="array" ref="G40">_FV(Table3[[#This Row],[Company]],"Change % (Extended hours)",TRUE)</f>
        <v>1.6129000000000001E-2</v>
      </c>
      <c r="H40" s="8" cm="1">
        <f t="array" ref="H40">_FV(Table3[[#This Row],[Company]],"Beta")</f>
        <v>1.5382</v>
      </c>
      <c r="I40" s="6" cm="1">
        <f t="array" ref="I40">_FV(Table3[[#This Row],[Company]],"Market cap",TRUE)</f>
        <v>29276630000</v>
      </c>
      <c r="J40" s="9" cm="1">
        <f t="array" ref="J40">_FV(Table3[[#This Row],[Company]],"Volume")</f>
        <v>13657291</v>
      </c>
      <c r="K40" s="9" cm="1">
        <f t="array" ref="K40">_FV(Table3[[#This Row],[Company]],"Volume average",TRUE)</f>
        <v>8561063</v>
      </c>
      <c r="L40" s="12">
        <f>Table3[[#This Row],[Volume]]/Table3[[#This Row],[Volume average]]</f>
        <v>1.5952798151351064</v>
      </c>
      <c r="M40" s="10">
        <f>(Table3[[#This Row],[Price]]-Table3[[#This Row],[52 week high]])/Table3[[#This Row],[52 week high]]</f>
        <v>-4.5767517213446844E-2</v>
      </c>
      <c r="N40" s="4" cm="1">
        <f t="array" ref="N40">_FV(Table3[[#This Row],[Company]],"52 week high",TRUE)</f>
        <v>24.69</v>
      </c>
      <c r="O40" s="4" cm="1">
        <f t="array" ref="O40">_FV(Table3[[#This Row],[Company]],"52 week low",TRUE)</f>
        <v>8.41</v>
      </c>
      <c r="P40" s="10">
        <f>(Table3[[#This Row],[Price]]-Table3[[#This Row],[52 week low]]) /Table3[[#This Row],[52 week low]]</f>
        <v>1.8014268727705112</v>
      </c>
    </row>
    <row r="41" spans="1:16" x14ac:dyDescent="0.25">
      <c r="A41" t="e" vm="41">
        <v>#VALUE!</v>
      </c>
      <c r="B41" s="3" t="str" cm="1">
        <f t="array" ref="B41">_FV(Table3[[#This Row],[Company]],"Ticker symbol",TRUE)</f>
        <v>CMA</v>
      </c>
      <c r="C41" s="18" t="str" cm="1">
        <f t="array" ref="C41">_FV(A41,"Industry")</f>
        <v>Banking Services</v>
      </c>
      <c r="D41" s="4" cm="1">
        <f t="array" ref="D41">_FV(Table3[[#This Row],[Company]],"Price")</f>
        <v>69.53</v>
      </c>
      <c r="E41" s="8" cm="1">
        <f t="array" ref="E41">_FV(Table3[[#This Row],[Company]],"P/E",TRUE)</f>
        <v>21.9711</v>
      </c>
      <c r="F41" s="5" cm="1">
        <f t="array" ref="F41">_FV(Table3[[#This Row],[Company]],"Change (%)",TRUE)</f>
        <v>-3.6580000000000001E-2</v>
      </c>
      <c r="G41" s="22" cm="1">
        <f t="array" ref="G41">_FV(Table3[[#This Row],[Company]],"Change % (Extended hours)",TRUE)</f>
        <v>0</v>
      </c>
      <c r="H41" s="8" cm="1">
        <f t="array" ref="H41">_FV(Table3[[#This Row],[Company]],"Beta")</f>
        <v>1.6407</v>
      </c>
      <c r="I41" s="6" cm="1">
        <f t="array" ref="I41">_FV(Table3[[#This Row],[Company]],"Market cap",TRUE)</f>
        <v>10052270000</v>
      </c>
      <c r="J41" s="9" cm="1">
        <f t="array" ref="J41">_FV(Table3[[#This Row],[Company]],"Volume")</f>
        <v>1944734</v>
      </c>
      <c r="K41" s="9" cm="1">
        <f t="array" ref="K41">_FV(Table3[[#This Row],[Company]],"Volume average",TRUE)</f>
        <v>1231595</v>
      </c>
      <c r="L41" s="12">
        <f>Table3[[#This Row],[Volume]]/Table3[[#This Row],[Volume average]]</f>
        <v>1.5790369399031337</v>
      </c>
      <c r="M41" s="10">
        <f>(Table3[[#This Row],[Price]]-Table3[[#This Row],[52 week high]])/Table3[[#This Row],[52 week high]]</f>
        <v>-5.6964600569646043E-2</v>
      </c>
      <c r="N41" s="4" cm="1">
        <f t="array" ref="N41">_FV(Table3[[#This Row],[Company]],"52 week high",TRUE)</f>
        <v>73.73</v>
      </c>
      <c r="O41" s="4" cm="1">
        <f t="array" ref="O41">_FV(Table3[[#This Row],[Company]],"52 week low",TRUE)</f>
        <v>24.28</v>
      </c>
      <c r="P41" s="10">
        <f>(Table3[[#This Row],[Price]]-Table3[[#This Row],[52 week low]]) /Table3[[#This Row],[52 week low]]</f>
        <v>1.8636738056013178</v>
      </c>
    </row>
    <row r="42" spans="1:16" ht="24.75" x14ac:dyDescent="0.25">
      <c r="A42" t="e" vm="42">
        <v>#VALUE!</v>
      </c>
      <c r="B42" s="3" t="str" cm="1">
        <f t="array" ref="B42">_FV(Table3[[#This Row],[Company]],"Ticker symbol",TRUE)</f>
        <v>EL</v>
      </c>
      <c r="C42" s="18" t="str" cm="1">
        <f t="array" ref="C42">_FV(A42,"Industry")</f>
        <v>Personal &amp; Household Products &amp; Services</v>
      </c>
      <c r="D42" s="4" cm="1">
        <f t="array" ref="D42">_FV(Table3[[#This Row],[Company]],"Price")</f>
        <v>280.02</v>
      </c>
      <c r="E42" s="8" cm="1">
        <f t="array" ref="E42">_FV(Table3[[#This Row],[Company]],"P/E",TRUE)</f>
        <v>112.2786</v>
      </c>
      <c r="F42" s="5" cm="1">
        <f t="array" ref="F42">_FV(Table3[[#This Row],[Company]],"Change (%)",TRUE)</f>
        <v>-1.785E-4</v>
      </c>
      <c r="G42" s="22" cm="1">
        <f t="array" ref="G42">_FV(Table3[[#This Row],[Company]],"Change % (Extended hours)",TRUE)</f>
        <v>7.0709999999999992E-3</v>
      </c>
      <c r="H42" s="8" cm="1">
        <f t="array" ref="H42">_FV(Table3[[#This Row],[Company]],"Beta")</f>
        <v>0.94240000000000002</v>
      </c>
      <c r="I42" s="6" cm="1">
        <f t="array" ref="I42">_FV(Table3[[#This Row],[Company]],"Market cap",TRUE)</f>
        <v>101598100000</v>
      </c>
      <c r="J42" s="9" cm="1">
        <f t="array" ref="J42">_FV(Table3[[#This Row],[Company]],"Volume")</f>
        <v>2465220</v>
      </c>
      <c r="K42" s="9" cm="1">
        <f t="array" ref="K42">_FV(Table3[[#This Row],[Company]],"Volume average",TRUE)</f>
        <v>1566842</v>
      </c>
      <c r="L42" s="12">
        <f>Table3[[#This Row],[Volume]]/Table3[[#This Row],[Volume average]]</f>
        <v>1.5733685974718574</v>
      </c>
      <c r="M42" s="10">
        <f>(Table3[[#This Row],[Price]]-Table3[[#This Row],[52 week high]])/Table3[[#This Row],[52 week high]]</f>
        <v>-6.1312057926318331E-2</v>
      </c>
      <c r="N42" s="4" cm="1">
        <f t="array" ref="N42">_FV(Table3[[#This Row],[Company]],"52 week high",TRUE)</f>
        <v>298.31</v>
      </c>
      <c r="O42" s="4" cm="1">
        <f t="array" ref="O42">_FV(Table3[[#This Row],[Company]],"52 week low",TRUE)</f>
        <v>137.01140000000001</v>
      </c>
      <c r="P42" s="10">
        <f>(Table3[[#This Row],[Price]]-Table3[[#This Row],[52 week low]]) /Table3[[#This Row],[52 week low]]</f>
        <v>1.0437715401784082</v>
      </c>
    </row>
    <row r="43" spans="1:16" x14ac:dyDescent="0.25">
      <c r="A43" t="e" vm="43">
        <v>#VALUE!</v>
      </c>
      <c r="B43" s="3" t="str" cm="1">
        <f t="array" ref="B43">_FV(Table3[[#This Row],[Company]],"Ticker symbol",TRUE)</f>
        <v>TSN</v>
      </c>
      <c r="C43" s="18" t="str" cm="1">
        <f t="array" ref="C43">_FV(A43,"Industry")</f>
        <v>Food &amp; Tobacco</v>
      </c>
      <c r="D43" s="4" cm="1">
        <f t="array" ref="D43">_FV(Table3[[#This Row],[Company]],"Price")</f>
        <v>72.39</v>
      </c>
      <c r="E43" s="8" cm="1">
        <f t="array" ref="E43">_FV(Table3[[#This Row],[Company]],"P/E",TRUE)</f>
        <v>13.301399999999999</v>
      </c>
      <c r="F43" s="5" cm="1">
        <f t="array" ref="F43">_FV(Table3[[#This Row],[Company]],"Change (%)",TRUE)</f>
        <v>-1.7641E-2</v>
      </c>
      <c r="G43" s="22" cm="1">
        <f t="array" ref="G43">_FV(Table3[[#This Row],[Company]],"Change % (Extended hours)",TRUE)</f>
        <v>-4.006E-3</v>
      </c>
      <c r="H43" s="8" cm="1">
        <f t="array" ref="H43">_FV(Table3[[#This Row],[Company]],"Beta")</f>
        <v>0.81040000000000001</v>
      </c>
      <c r="I43" s="6" cm="1">
        <f t="array" ref="I43">_FV(Table3[[#This Row],[Company]],"Market cap",TRUE)</f>
        <v>26877150000</v>
      </c>
      <c r="J43" s="9" cm="1">
        <f t="array" ref="J43">_FV(Table3[[#This Row],[Company]],"Volume")</f>
        <v>3763758</v>
      </c>
      <c r="K43" s="9" cm="1">
        <f t="array" ref="K43">_FV(Table3[[#This Row],[Company]],"Volume average",TRUE)</f>
        <v>2394121</v>
      </c>
      <c r="L43" s="12">
        <f>Table3[[#This Row],[Volume]]/Table3[[#This Row],[Volume average]]</f>
        <v>1.5720834494162994</v>
      </c>
      <c r="M43" s="10">
        <f>(Table3[[#This Row],[Price]]-Table3[[#This Row],[52 week high]])/Table3[[#This Row],[52 week high]]</f>
        <v>-2.6754503898897487E-2</v>
      </c>
      <c r="N43" s="4" cm="1">
        <f t="array" ref="N43">_FV(Table3[[#This Row],[Company]],"52 week high",TRUE)</f>
        <v>74.38</v>
      </c>
      <c r="O43" s="4" cm="1">
        <f t="array" ref="O43">_FV(Table3[[#This Row],[Company]],"52 week low",TRUE)</f>
        <v>42.57</v>
      </c>
      <c r="P43" s="10">
        <f>(Table3[[#This Row],[Price]]-Table3[[#This Row],[52 week low]]) /Table3[[#This Row],[52 week low]]</f>
        <v>0.70049330514446795</v>
      </c>
    </row>
    <row r="44" spans="1:16" ht="24.75" x14ac:dyDescent="0.25">
      <c r="A44" t="e" vm="44">
        <v>#VALUE!</v>
      </c>
      <c r="B44" s="3" t="str" cm="1">
        <f t="array" ref="B44">_FV(Table3[[#This Row],[Company]],"Ticker symbol",TRUE)</f>
        <v>TXN</v>
      </c>
      <c r="C44" s="18" t="str" cm="1">
        <f t="array" ref="C44">_FV(A44,"Industry")</f>
        <v>Semiconductors &amp; Semiconductor Equipment</v>
      </c>
      <c r="D44" s="4" cm="1">
        <f t="array" ref="D44">_FV(Table3[[#This Row],[Company]],"Price")</f>
        <v>170.36</v>
      </c>
      <c r="E44" s="8" cm="1">
        <f t="array" ref="E44">_FV(Table3[[#This Row],[Company]],"P/E",TRUE)</f>
        <v>27.153600000000001</v>
      </c>
      <c r="F44" s="5" cm="1">
        <f t="array" ref="F44">_FV(Table3[[#This Row],[Company]],"Change (%)",TRUE)</f>
        <v>5.0890999999999999E-2</v>
      </c>
      <c r="G44" s="22" cm="1">
        <f t="array" ref="G44">_FV(Table3[[#This Row],[Company]],"Change % (Extended hours)",TRUE)</f>
        <v>5.2829999999999999E-4</v>
      </c>
      <c r="H44" s="8" cm="1">
        <f t="array" ref="H44">_FV(Table3[[#This Row],[Company]],"Beta")</f>
        <v>1.0658000000000001</v>
      </c>
      <c r="I44" s="6" cm="1">
        <f t="array" ref="I44">_FV(Table3[[#This Row],[Company]],"Market cap",TRUE)</f>
        <v>149180000000</v>
      </c>
      <c r="J44" s="9" cm="1">
        <f t="array" ref="J44">_FV(Table3[[#This Row],[Company]],"Volume")</f>
        <v>7610263</v>
      </c>
      <c r="K44" s="9" cm="1">
        <f t="array" ref="K44">_FV(Table3[[#This Row],[Company]],"Volume average",TRUE)</f>
        <v>4840927</v>
      </c>
      <c r="L44" s="12">
        <f>Table3[[#This Row],[Volume]]/Table3[[#This Row],[Volume average]]</f>
        <v>1.5720672920702998</v>
      </c>
      <c r="M44" s="10">
        <f>(Table3[[#This Row],[Price]]-Table3[[#This Row],[52 week high]])/Table3[[#This Row],[52 week high]]</f>
        <v>-6.2926292629262914E-2</v>
      </c>
      <c r="N44" s="4" cm="1">
        <f t="array" ref="N44">_FV(Table3[[#This Row],[Company]],"52 week high",TRUE)</f>
        <v>181.8</v>
      </c>
      <c r="O44" s="4" cm="1">
        <f t="array" ref="O44">_FV(Table3[[#This Row],[Company]],"52 week low",TRUE)</f>
        <v>93.09</v>
      </c>
      <c r="P44" s="10">
        <f>(Table3[[#This Row],[Price]]-Table3[[#This Row],[52 week low]]) /Table3[[#This Row],[52 week low]]</f>
        <v>0.83005693414974768</v>
      </c>
    </row>
    <row r="45" spans="1:16" ht="24.75" x14ac:dyDescent="0.25">
      <c r="A45" t="e" vm="45">
        <v>#VALUE!</v>
      </c>
      <c r="B45" s="3" t="str" cm="1">
        <f t="array" ref="B45">_FV(Table3[[#This Row],[Company]],"Ticker symbol",TRUE)</f>
        <v>CL</v>
      </c>
      <c r="C45" s="18" t="str" cm="1">
        <f t="array" ref="C45">_FV(A45,"Industry")</f>
        <v>Personal &amp; Household Products &amp; Services</v>
      </c>
      <c r="D45" s="4" cm="1">
        <f t="array" ref="D45">_FV(Table3[[#This Row],[Company]],"Price")</f>
        <v>74.94</v>
      </c>
      <c r="E45" s="8" cm="1">
        <f t="array" ref="E45">_FV(Table3[[#This Row],[Company]],"P/E",TRUE)</f>
        <v>24.380800000000001</v>
      </c>
      <c r="F45" s="5" cm="1">
        <f t="array" ref="F45">_FV(Table3[[#This Row],[Company]],"Change (%)",TRUE)</f>
        <v>-1.9751000000000001E-2</v>
      </c>
      <c r="G45" s="22" cm="1">
        <f t="array" ref="G45">_FV(Table3[[#This Row],[Company]],"Change % (Extended hours)",TRUE)</f>
        <v>0</v>
      </c>
      <c r="H45" s="8" cm="1">
        <f t="array" ref="H45">_FV(Table3[[#This Row],[Company]],"Beta")</f>
        <v>0.59040000000000004</v>
      </c>
      <c r="I45" s="6" cm="1">
        <f t="array" ref="I45">_FV(Table3[[#This Row],[Company]],"Market cap",TRUE)</f>
        <v>64872620000</v>
      </c>
      <c r="J45" s="9" cm="1">
        <f t="array" ref="J45">_FV(Table3[[#This Row],[Company]],"Volume")</f>
        <v>7085421</v>
      </c>
      <c r="K45" s="9" cm="1">
        <f t="array" ref="K45">_FV(Table3[[#This Row],[Company]],"Volume average",TRUE)</f>
        <v>4514018</v>
      </c>
      <c r="L45" s="12">
        <f>Table3[[#This Row],[Volume]]/Table3[[#This Row],[Volume average]]</f>
        <v>1.5696483709192122</v>
      </c>
      <c r="M45" s="10">
        <f>(Table3[[#This Row],[Price]]-Table3[[#This Row],[52 week high]])/Table3[[#This Row],[52 week high]]</f>
        <v>-0.13273926628862398</v>
      </c>
      <c r="N45" s="4" cm="1">
        <f t="array" ref="N45">_FV(Table3[[#This Row],[Company]],"52 week high",TRUE)</f>
        <v>86.41</v>
      </c>
      <c r="O45" s="4" cm="1">
        <f t="array" ref="O45">_FV(Table3[[#This Row],[Company]],"52 week low",TRUE)</f>
        <v>58.49</v>
      </c>
      <c r="P45" s="10">
        <f>(Table3[[#This Row],[Price]]-Table3[[#This Row],[52 week low]]) /Table3[[#This Row],[52 week low]]</f>
        <v>0.28124465720635999</v>
      </c>
    </row>
    <row r="46" spans="1:16" x14ac:dyDescent="0.25">
      <c r="A46" t="e" vm="46">
        <v>#VALUE!</v>
      </c>
      <c r="B46" s="3" t="str" cm="1">
        <f t="array" ref="B46">_FV(Table3[[#This Row],[Company]],"Ticker symbol",TRUE)</f>
        <v>PEP</v>
      </c>
      <c r="C46" s="18" t="str" cm="1">
        <f t="array" ref="C46">_FV(A46,"Industry")</f>
        <v>Beverages</v>
      </c>
      <c r="D46" s="4" cm="1">
        <f t="array" ref="D46">_FV(Table3[[#This Row],[Company]],"Price")</f>
        <v>132.25</v>
      </c>
      <c r="E46" s="8" cm="1">
        <f t="array" ref="E46">_FV(Table3[[#This Row],[Company]],"P/E",TRUE)</f>
        <v>25.8322</v>
      </c>
      <c r="F46" s="5" cm="1">
        <f t="array" ref="F46">_FV(Table3[[#This Row],[Company]],"Change (%)",TRUE)</f>
        <v>9.0819999999999996E-4</v>
      </c>
      <c r="G46" s="22" cm="1">
        <f t="array" ref="G46">_FV(Table3[[#This Row],[Company]],"Change % (Extended hours)",TRUE)</f>
        <v>-1.7390000000000001E-3</v>
      </c>
      <c r="H46" s="8" cm="1">
        <f t="array" ref="H46">_FV(Table3[[#This Row],[Company]],"Beta")</f>
        <v>0.59360000000000002</v>
      </c>
      <c r="I46" s="6" cm="1">
        <f t="array" ref="I46">_FV(Table3[[#This Row],[Company]],"Market cap",TRUE)</f>
        <v>182287700000</v>
      </c>
      <c r="J46" s="9" cm="1">
        <f t="array" ref="J46">_FV(Table3[[#This Row],[Company]],"Volume")</f>
        <v>8930215</v>
      </c>
      <c r="K46" s="9" cm="1">
        <f t="array" ref="K46">_FV(Table3[[#This Row],[Company]],"Volume average",TRUE)</f>
        <v>5695084</v>
      </c>
      <c r="L46" s="12">
        <f>Table3[[#This Row],[Volume]]/Table3[[#This Row],[Volume average]]</f>
        <v>1.5680567661512983</v>
      </c>
      <c r="M46" s="10">
        <f>(Table3[[#This Row],[Price]]-Table3[[#This Row],[52 week high]])/Table3[[#This Row],[52 week high]]</f>
        <v>-0.11104389325804941</v>
      </c>
      <c r="N46" s="4" cm="1">
        <f t="array" ref="N46">_FV(Table3[[#This Row],[Company]],"52 week high",TRUE)</f>
        <v>148.77000000000001</v>
      </c>
      <c r="O46" s="4" cm="1">
        <f t="array" ref="O46">_FV(Table3[[#This Row],[Company]],"52 week low",TRUE)</f>
        <v>101.42</v>
      </c>
      <c r="P46" s="10">
        <f>(Table3[[#This Row],[Price]]-Table3[[#This Row],[52 week low]]) /Table3[[#This Row],[52 week low]]</f>
        <v>0.3039834352198777</v>
      </c>
    </row>
    <row r="47" spans="1:16" ht="24.75" x14ac:dyDescent="0.25">
      <c r="A47" t="e" vm="47">
        <v>#VALUE!</v>
      </c>
      <c r="B47" s="3" t="str" cm="1">
        <f t="array" ref="B47">_FV(Table3[[#This Row],[Company]],"Ticker symbol",TRUE)</f>
        <v>PCAR</v>
      </c>
      <c r="C47" s="18" t="str" cm="1">
        <f t="array" ref="C47">_FV(A47,"Industry")</f>
        <v>Machinery, Equipment &amp; Components</v>
      </c>
      <c r="D47" s="4" cm="1">
        <f t="array" ref="D47">_FV(Table3[[#This Row],[Company]],"Price")</f>
        <v>95.23</v>
      </c>
      <c r="E47" s="8" cm="1">
        <f t="array" ref="E47">_FV(Table3[[#This Row],[Company]],"P/E",TRUE)</f>
        <v>25.004999999999999</v>
      </c>
      <c r="F47" s="5" cm="1">
        <f t="array" ref="F47">_FV(Table3[[#This Row],[Company]],"Change (%)",TRUE)</f>
        <v>1.9157E-2</v>
      </c>
      <c r="G47" s="22" cm="1">
        <f t="array" ref="G47">_FV(Table3[[#This Row],[Company]],"Change % (Extended hours)",TRUE)</f>
        <v>-9.2410000000000009E-3</v>
      </c>
      <c r="H47" s="8" cm="1">
        <f t="array" ref="H47">_FV(Table3[[#This Row],[Company]],"Beta")</f>
        <v>1.0387999999999999</v>
      </c>
      <c r="I47" s="6" cm="1">
        <f t="array" ref="I47">_FV(Table3[[#This Row],[Company]],"Market cap",TRUE)</f>
        <v>32417780000</v>
      </c>
      <c r="J47" s="9" cm="1">
        <f t="array" ref="J47">_FV(Table3[[#This Row],[Company]],"Volume")</f>
        <v>2919333</v>
      </c>
      <c r="K47" s="9" cm="1">
        <f t="array" ref="K47">_FV(Table3[[#This Row],[Company]],"Volume average",TRUE)</f>
        <v>1866403</v>
      </c>
      <c r="L47" s="12">
        <f>Table3[[#This Row],[Volume]]/Table3[[#This Row],[Volume average]]</f>
        <v>1.5641493289498569</v>
      </c>
      <c r="M47" s="10">
        <f>(Table3[[#This Row],[Price]]-Table3[[#This Row],[52 week high]])/Table3[[#This Row],[52 week high]]</f>
        <v>-7.7139257680007692E-2</v>
      </c>
      <c r="N47" s="4" cm="1">
        <f t="array" ref="N47">_FV(Table3[[#This Row],[Company]],"52 week high",TRUE)</f>
        <v>103.19</v>
      </c>
      <c r="O47" s="4" cm="1">
        <f t="array" ref="O47">_FV(Table3[[#This Row],[Company]],"52 week low",TRUE)</f>
        <v>48.714399999999998</v>
      </c>
      <c r="P47" s="10">
        <f>(Table3[[#This Row],[Price]]-Table3[[#This Row],[52 week low]]) /Table3[[#This Row],[52 week low]]</f>
        <v>0.9548634490007063</v>
      </c>
    </row>
    <row r="48" spans="1:16" x14ac:dyDescent="0.25">
      <c r="A48" t="e" vm="48">
        <v>#VALUE!</v>
      </c>
      <c r="B48" s="3" t="str" cm="1">
        <f t="array" ref="B48">_FV(Table3[[#This Row],[Company]],"Ticker symbol",TRUE)</f>
        <v>CVX</v>
      </c>
      <c r="C48" s="18" t="str" cm="1">
        <f t="array" ref="C48">_FV(A48,"Industry")</f>
        <v>Oil &amp; Gas</v>
      </c>
      <c r="D48" s="4" cm="1">
        <f t="array" ref="D48">_FV(Table3[[#This Row],[Company]],"Price")</f>
        <v>109.5</v>
      </c>
      <c r="E48" s="8" cm="1">
        <f t="array" ref="E48">_FV(Table3[[#This Row],[Company]],"P/E",TRUE)</f>
        <v>0</v>
      </c>
      <c r="F48" s="5" cm="1">
        <f t="array" ref="F48">_FV(Table3[[#This Row],[Company]],"Change (%)",TRUE)</f>
        <v>-2.2780000000000001E-3</v>
      </c>
      <c r="G48" s="22" cm="1">
        <f t="array" ref="G48">_FV(Table3[[#This Row],[Company]],"Change % (Extended hours)",TRUE)</f>
        <v>-2.7399999999999999E-4</v>
      </c>
      <c r="H48" s="8" cm="1">
        <f t="array" ref="H48">_FV(Table3[[#This Row],[Company]],"Beta")</f>
        <v>1.3096000000000001</v>
      </c>
      <c r="I48" s="6" cm="1">
        <f t="array" ref="I48">_FV(Table3[[#This Row],[Company]],"Market cap",TRUE)</f>
        <v>211419800000</v>
      </c>
      <c r="J48" s="9" cm="1">
        <f t="array" ref="J48">_FV(Table3[[#This Row],[Company]],"Volume")</f>
        <v>19010709</v>
      </c>
      <c r="K48" s="9" cm="1">
        <f t="array" ref="K48">_FV(Table3[[#This Row],[Company]],"Volume average",TRUE)</f>
        <v>12162715</v>
      </c>
      <c r="L48" s="12">
        <f>Table3[[#This Row],[Volume]]/Table3[[#This Row],[Volume average]]</f>
        <v>1.5630316915261107</v>
      </c>
      <c r="M48" s="10">
        <f>(Table3[[#This Row],[Price]]-Table3[[#This Row],[52 week high]])/Table3[[#This Row],[52 week high]]</f>
        <v>-1.0750745324780899E-2</v>
      </c>
      <c r="N48" s="4" cm="1">
        <f t="array" ref="N48">_FV(Table3[[#This Row],[Company]],"52 week high",TRUE)</f>
        <v>110.69</v>
      </c>
      <c r="O48" s="4" cm="1">
        <f t="array" ref="O48">_FV(Table3[[#This Row],[Company]],"52 week low",TRUE)</f>
        <v>51.6</v>
      </c>
      <c r="P48" s="10">
        <f>(Table3[[#This Row],[Price]]-Table3[[#This Row],[52 week low]]) /Table3[[#This Row],[52 week low]]</f>
        <v>1.1220930232558139</v>
      </c>
    </row>
    <row r="49" spans="1:16" x14ac:dyDescent="0.25">
      <c r="A49" t="e" vm="49">
        <v>#VALUE!</v>
      </c>
      <c r="B49" s="3" t="str" cm="1">
        <f t="array" ref="B49">_FV(Table3[[#This Row],[Company]],"Ticker symbol",TRUE)</f>
        <v>TMO</v>
      </c>
      <c r="C49" s="18" t="str" cm="1">
        <f t="array" ref="C49">_FV(A49,"Industry")</f>
        <v>Healthcare Equipment &amp; Supplies</v>
      </c>
      <c r="D49" s="4" cm="1">
        <f t="array" ref="D49">_FV(Table3[[#This Row],[Company]],"Price")</f>
        <v>448.11</v>
      </c>
      <c r="E49" s="8" cm="1">
        <f t="array" ref="E49">_FV(Table3[[#This Row],[Company]],"P/E",TRUE)</f>
        <v>27.525400000000001</v>
      </c>
      <c r="F49" s="5" cm="1">
        <f t="array" ref="F49">_FV(Table3[[#This Row],[Company]],"Change (%)",TRUE)</f>
        <v>1.8779000000000001E-2</v>
      </c>
      <c r="G49" s="22" cm="1">
        <f t="array" ref="G49">_FV(Table3[[#This Row],[Company]],"Change % (Extended hours)",TRUE)</f>
        <v>3.124E-4</v>
      </c>
      <c r="H49" s="8" cm="1">
        <f t="array" ref="H49">_FV(Table3[[#This Row],[Company]],"Beta")</f>
        <v>0.78069999999999995</v>
      </c>
      <c r="I49" s="6" cm="1">
        <f t="array" ref="I49">_FV(Table3[[#This Row],[Company]],"Market cap",TRUE)</f>
        <v>173210000000</v>
      </c>
      <c r="J49" s="9" cm="1">
        <f t="array" ref="J49">_FV(Table3[[#This Row],[Company]],"Volume")</f>
        <v>2863308</v>
      </c>
      <c r="K49" s="9" cm="1">
        <f t="array" ref="K49">_FV(Table3[[#This Row],[Company]],"Volume average",TRUE)</f>
        <v>1834528</v>
      </c>
      <c r="L49" s="12">
        <f>Table3[[#This Row],[Volume]]/Table3[[#This Row],[Volume average]]</f>
        <v>1.5607872978771651</v>
      </c>
      <c r="M49" s="10">
        <f>(Table3[[#This Row],[Price]]-Table3[[#This Row],[52 week high]])/Table3[[#This Row],[52 week high]]</f>
        <v>-0.15859090310792429</v>
      </c>
      <c r="N49" s="4" cm="1">
        <f t="array" ref="N49">_FV(Table3[[#This Row],[Company]],"52 week high",TRUE)</f>
        <v>532.57090000000005</v>
      </c>
      <c r="O49" s="4" cm="1">
        <f t="array" ref="O49">_FV(Table3[[#This Row],[Company]],"52 week low",TRUE)</f>
        <v>250.21</v>
      </c>
      <c r="P49" s="10">
        <f>(Table3[[#This Row],[Price]]-Table3[[#This Row],[52 week low]]) /Table3[[#This Row],[52 week low]]</f>
        <v>0.79093561408416935</v>
      </c>
    </row>
    <row r="50" spans="1:16" x14ac:dyDescent="0.25">
      <c r="A50" t="e" vm="50">
        <v>#VALUE!</v>
      </c>
      <c r="B50" s="3" t="str" cm="1">
        <f t="array" ref="B50">_FV(Table3[[#This Row],[Company]],"Ticker symbol",TRUE)</f>
        <v>IPGP</v>
      </c>
      <c r="C50" s="18" t="str" cm="1">
        <f t="array" ref="C50">_FV(A50,"Industry")</f>
        <v>Electronic Equipment &amp; Parts</v>
      </c>
      <c r="D50" s="4" cm="1">
        <f t="array" ref="D50">_FV(Table3[[#This Row],[Company]],"Price")</f>
        <v>209.54</v>
      </c>
      <c r="E50" s="8" cm="1">
        <f t="array" ref="E50">_FV(Table3[[#This Row],[Company]],"P/E",TRUE)</f>
        <v>66.539500000000004</v>
      </c>
      <c r="F50" s="5" cm="1">
        <f t="array" ref="F50">_FV(Table3[[#This Row],[Company]],"Change (%)",TRUE)</f>
        <v>6.0907999999999997E-2</v>
      </c>
      <c r="G50" s="22" cm="1">
        <f t="array" ref="G50">_FV(Table3[[#This Row],[Company]],"Change % (Extended hours)",TRUE)</f>
        <v>0</v>
      </c>
      <c r="H50" s="8" cm="1">
        <f t="array" ref="H50">_FV(Table3[[#This Row],[Company]],"Beta")</f>
        <v>1.4450000000000001</v>
      </c>
      <c r="I50" s="6" cm="1">
        <f t="array" ref="I50">_FV(Table3[[#This Row],[Company]],"Market cap",TRUE)</f>
        <v>10573420000</v>
      </c>
      <c r="J50" s="9" cm="1">
        <f t="array" ref="J50">_FV(Table3[[#This Row],[Company]],"Volume")</f>
        <v>404846</v>
      </c>
      <c r="K50" s="9" cm="1">
        <f t="array" ref="K50">_FV(Table3[[#This Row],[Company]],"Volume average",TRUE)</f>
        <v>266466</v>
      </c>
      <c r="L50" s="12">
        <f>Table3[[#This Row],[Volume]]/Table3[[#This Row],[Volume average]]</f>
        <v>1.519315785128309</v>
      </c>
      <c r="M50" s="10">
        <f>(Table3[[#This Row],[Price]]-Table3[[#This Row],[52 week high]])/Table3[[#This Row],[52 week high]]</f>
        <v>-0.20190774291176089</v>
      </c>
      <c r="N50" s="4" cm="1">
        <f t="array" ref="N50">_FV(Table3[[#This Row],[Company]],"52 week high",TRUE)</f>
        <v>262.55110000000002</v>
      </c>
      <c r="O50" s="4" cm="1">
        <f t="array" ref="O50">_FV(Table3[[#This Row],[Company]],"52 week low",TRUE)</f>
        <v>98.04</v>
      </c>
      <c r="P50" s="10">
        <f>(Table3[[#This Row],[Price]]-Table3[[#This Row],[52 week low]]) /Table3[[#This Row],[52 week low]]</f>
        <v>1.1372909016727863</v>
      </c>
    </row>
    <row r="51" spans="1:16" ht="24.75" x14ac:dyDescent="0.25">
      <c r="A51" t="e" vm="51">
        <v>#VALUE!</v>
      </c>
      <c r="B51" s="3" t="str" cm="1">
        <f t="array" ref="B51">_FV(Table3[[#This Row],[Company]],"Ticker symbol",TRUE)</f>
        <v>NTRS</v>
      </c>
      <c r="C51" s="18" t="str" cm="1">
        <f t="array" ref="C51">_FV(A51,"Industry")</f>
        <v>Investment Banking &amp; Investment Services</v>
      </c>
      <c r="D51" s="4" cm="1">
        <f t="array" ref="D51">_FV(Table3[[#This Row],[Company]],"Price")</f>
        <v>100.41</v>
      </c>
      <c r="E51" s="8" cm="1">
        <f t="array" ref="E51">_FV(Table3[[#This Row],[Company]],"P/E",TRUE)</f>
        <v>18.6312</v>
      </c>
      <c r="F51" s="5" cm="1">
        <f t="array" ref="F51">_FV(Table3[[#This Row],[Company]],"Change (%)",TRUE)</f>
        <v>-1.1810000000000001E-2</v>
      </c>
      <c r="G51" s="22" cm="1">
        <f t="array" ref="G51">_FV(Table3[[#This Row],[Company]],"Change % (Extended hours)",TRUE)</f>
        <v>0</v>
      </c>
      <c r="H51" s="8" cm="1">
        <f t="array" ref="H51">_FV(Table3[[#This Row],[Company]],"Beta")</f>
        <v>1.0730999999999999</v>
      </c>
      <c r="I51" s="6" cm="1">
        <f t="array" ref="I51">_FV(Table3[[#This Row],[Company]],"Market cap",TRUE)</f>
        <v>21166820000</v>
      </c>
      <c r="J51" s="9" cm="1">
        <f t="array" ref="J51">_FV(Table3[[#This Row],[Company]],"Volume")</f>
        <v>1289567</v>
      </c>
      <c r="K51" s="9" cm="1">
        <f t="array" ref="K51">_FV(Table3[[#This Row],[Company]],"Volume average",TRUE)</f>
        <v>850464</v>
      </c>
      <c r="L51" s="12">
        <f>Table3[[#This Row],[Volume]]/Table3[[#This Row],[Volume average]]</f>
        <v>1.5163099202317794</v>
      </c>
      <c r="M51" s="10">
        <f>(Table3[[#This Row],[Price]]-Table3[[#This Row],[52 week high]])/Table3[[#This Row],[52 week high]]</f>
        <v>-2.5902211874272427E-2</v>
      </c>
      <c r="N51" s="4" cm="1">
        <f t="array" ref="N51">_FV(Table3[[#This Row],[Company]],"52 week high",TRUE)</f>
        <v>103.08</v>
      </c>
      <c r="O51" s="4" cm="1">
        <f t="array" ref="O51">_FV(Table3[[#This Row],[Company]],"52 week low",TRUE)</f>
        <v>60.67</v>
      </c>
      <c r="P51" s="10">
        <f>(Table3[[#This Row],[Price]]-Table3[[#This Row],[52 week low]]) /Table3[[#This Row],[52 week low]]</f>
        <v>0.65501895500247231</v>
      </c>
    </row>
    <row r="52" spans="1:16" x14ac:dyDescent="0.25">
      <c r="A52" t="e" vm="52">
        <v>#VALUE!</v>
      </c>
      <c r="B52" s="3" t="str" cm="1">
        <f t="array" ref="B52">_FV(Table3[[#This Row],[Company]],"Ticker symbol",TRUE)</f>
        <v>RMD</v>
      </c>
      <c r="C52" s="18" t="str" cm="1">
        <f t="array" ref="C52">_FV(A52,"Industry")</f>
        <v>Healthcare Equipment &amp; Supplies</v>
      </c>
      <c r="D52" s="4" cm="1">
        <f t="array" ref="D52">_FV(Table3[[#This Row],[Company]],"Price")</f>
        <v>182.26</v>
      </c>
      <c r="E52" s="8" cm="1">
        <f t="array" ref="E52">_FV(Table3[[#This Row],[Company]],"P/E",TRUE)</f>
        <v>37.5154</v>
      </c>
      <c r="F52" s="5" cm="1">
        <f t="array" ref="F52">_FV(Table3[[#This Row],[Company]],"Change (%)",TRUE)</f>
        <v>1.5602E-2</v>
      </c>
      <c r="G52" s="22" cm="1">
        <f t="array" ref="G52">_FV(Table3[[#This Row],[Company]],"Change % (Extended hours)",TRUE)</f>
        <v>0</v>
      </c>
      <c r="H52" s="8" cm="1">
        <f t="array" ref="H52">_FV(Table3[[#This Row],[Company]],"Beta")</f>
        <v>0.33310000000000001</v>
      </c>
      <c r="I52" s="6" cm="1">
        <f t="array" ref="I52">_FV(Table3[[#This Row],[Company]],"Market cap",TRUE)</f>
        <v>26113060000</v>
      </c>
      <c r="J52" s="9" cm="1">
        <f t="array" ref="J52">_FV(Table3[[#This Row],[Company]],"Volume")</f>
        <v>1222021</v>
      </c>
      <c r="K52" s="9" cm="1">
        <f t="array" ref="K52">_FV(Table3[[#This Row],[Company]],"Volume average",TRUE)</f>
        <v>805999</v>
      </c>
      <c r="L52" s="12">
        <f>Table3[[#This Row],[Volume]]/Table3[[#This Row],[Volume average]]</f>
        <v>1.5161569679366849</v>
      </c>
      <c r="M52" s="10">
        <f>(Table3[[#This Row],[Price]]-Table3[[#This Row],[52 week high]])/Table3[[#This Row],[52 week high]]</f>
        <v>-0.18789823107427711</v>
      </c>
      <c r="N52" s="4" cm="1">
        <f t="array" ref="N52">_FV(Table3[[#This Row],[Company]],"52 week high",TRUE)</f>
        <v>224.43</v>
      </c>
      <c r="O52" s="4" cm="1">
        <f t="array" ref="O52">_FV(Table3[[#This Row],[Company]],"52 week low",TRUE)</f>
        <v>108.85</v>
      </c>
      <c r="P52" s="10">
        <f>(Table3[[#This Row],[Price]]-Table3[[#This Row],[52 week low]]) /Table3[[#This Row],[52 week low]]</f>
        <v>0.6744143316490584</v>
      </c>
    </row>
    <row r="53" spans="1:16" x14ac:dyDescent="0.25">
      <c r="A53" t="e" vm="53">
        <v>#VALUE!</v>
      </c>
      <c r="B53" s="3" t="str" cm="1">
        <f t="array" ref="B53">_FV(Table3[[#This Row],[Company]],"Ticker symbol",TRUE)</f>
        <v>XRAY</v>
      </c>
      <c r="C53" s="18" t="str" cm="1">
        <f t="array" ref="C53">_FV(A53,"Industry")</f>
        <v>Healthcare Equipment &amp; Supplies</v>
      </c>
      <c r="D53" s="4" cm="1">
        <f t="array" ref="D53">_FV(Table3[[#This Row],[Company]],"Price")</f>
        <v>59.86</v>
      </c>
      <c r="E53" s="8" cm="1">
        <f t="array" ref="E53">_FV(Table3[[#This Row],[Company]],"P/E",TRUE)</f>
        <v>127.75409999999999</v>
      </c>
      <c r="F53" s="5" cm="1">
        <f t="array" ref="F53">_FV(Table3[[#This Row],[Company]],"Change (%)",TRUE)</f>
        <v>-3.2955999999999999E-2</v>
      </c>
      <c r="G53" s="22" cm="1">
        <f t="array" ref="G53">_FV(Table3[[#This Row],[Company]],"Change % (Extended hours)",TRUE)</f>
        <v>-3.8419999999999999E-3</v>
      </c>
      <c r="H53" s="8" cm="1">
        <f t="array" ref="H53">_FV(Table3[[#This Row],[Company]],"Beta")</f>
        <v>0.86899999999999999</v>
      </c>
      <c r="I53" s="6" cm="1">
        <f t="array" ref="I53">_FV(Table3[[#This Row],[Company]],"Market cap",TRUE)</f>
        <v>13559100000</v>
      </c>
      <c r="J53" s="9" cm="1">
        <f t="array" ref="J53">_FV(Table3[[#This Row],[Company]],"Volume")</f>
        <v>2716933</v>
      </c>
      <c r="K53" s="9" cm="1">
        <f t="array" ref="K53">_FV(Table3[[#This Row],[Company]],"Volume average",TRUE)</f>
        <v>1792351</v>
      </c>
      <c r="L53" s="12">
        <f>Table3[[#This Row],[Volume]]/Table3[[#This Row],[Volume average]]</f>
        <v>1.515848737217208</v>
      </c>
      <c r="M53" s="10">
        <f>(Table3[[#This Row],[Price]]-Table3[[#This Row],[52 week high]])/Table3[[#This Row],[52 week high]]</f>
        <v>-3.9781841514276613E-2</v>
      </c>
      <c r="N53" s="4" cm="1">
        <f t="array" ref="N53">_FV(Table3[[#This Row],[Company]],"52 week high",TRUE)</f>
        <v>62.34</v>
      </c>
      <c r="O53" s="4" cm="1">
        <f t="array" ref="O53">_FV(Table3[[#This Row],[Company]],"52 week low",TRUE)</f>
        <v>31.574999999999999</v>
      </c>
      <c r="P53" s="10">
        <f>(Table3[[#This Row],[Price]]-Table3[[#This Row],[52 week low]]) /Table3[[#This Row],[52 week low]]</f>
        <v>0.89580364212193198</v>
      </c>
    </row>
    <row r="54" spans="1:16" x14ac:dyDescent="0.25">
      <c r="A54" t="e" vm="54">
        <v>#VALUE!</v>
      </c>
      <c r="B54" s="3" t="str" cm="1">
        <f t="array" ref="B54">_FV(Table3[[#This Row],[Company]],"Ticker symbol",TRUE)</f>
        <v>EVRG</v>
      </c>
      <c r="C54" s="18" t="str" cm="1">
        <f t="array" ref="C54">_FV(A54,"Industry")</f>
        <v>Electrical Utilities &amp; IPPs</v>
      </c>
      <c r="D54" s="4" cm="1">
        <f t="array" ref="D54">_FV(Table3[[#This Row],[Company]],"Price")</f>
        <v>56.54</v>
      </c>
      <c r="E54" s="8" cm="1">
        <f t="array" ref="E54">_FV(Table3[[#This Row],[Company]],"P/E",TRUE)</f>
        <v>20.706199999999999</v>
      </c>
      <c r="F54" s="5" cm="1">
        <f t="array" ref="F54">_FV(Table3[[#This Row],[Company]],"Change (%)",TRUE)</f>
        <v>4.7980000000000002E-3</v>
      </c>
      <c r="G54" s="22" cm="1">
        <f t="array" ref="G54">_FV(Table3[[#This Row],[Company]],"Change % (Extended hours)",TRUE)</f>
        <v>0</v>
      </c>
      <c r="H54" s="8" cm="1">
        <f t="array" ref="H54">_FV(Table3[[#This Row],[Company]],"Beta")</f>
        <v>0.31259999999999999</v>
      </c>
      <c r="I54" s="6" cm="1">
        <f t="array" ref="I54">_FV(Table3[[#This Row],[Company]],"Market cap",TRUE)</f>
        <v>12770190000</v>
      </c>
      <c r="J54" s="9" cm="1">
        <f t="array" ref="J54">_FV(Table3[[#This Row],[Company]],"Volume")</f>
        <v>2632422</v>
      </c>
      <c r="K54" s="9" cm="1">
        <f t="array" ref="K54">_FV(Table3[[#This Row],[Company]],"Volume average",TRUE)</f>
        <v>1737745</v>
      </c>
      <c r="L54" s="12">
        <f>Table3[[#This Row],[Volume]]/Table3[[#This Row],[Volume average]]</f>
        <v>1.5148494169167512</v>
      </c>
      <c r="M54" s="10">
        <f>(Table3[[#This Row],[Price]]-Table3[[#This Row],[52 week high]])/Table3[[#This Row],[52 week high]]</f>
        <v>-0.16521482356415185</v>
      </c>
      <c r="N54" s="4" cm="1">
        <f t="array" ref="N54">_FV(Table3[[#This Row],[Company]],"52 week high",TRUE)</f>
        <v>67.73</v>
      </c>
      <c r="O54" s="4" cm="1">
        <f t="array" ref="O54">_FV(Table3[[#This Row],[Company]],"52 week low",TRUE)</f>
        <v>42.010100000000001</v>
      </c>
      <c r="P54" s="10">
        <f>(Table3[[#This Row],[Price]]-Table3[[#This Row],[52 week low]]) /Table3[[#This Row],[52 week low]]</f>
        <v>0.34586682726296764</v>
      </c>
    </row>
    <row r="55" spans="1:16" x14ac:dyDescent="0.25">
      <c r="A55" t="e" vm="55">
        <v>#VALUE!</v>
      </c>
      <c r="B55" s="3" t="str" cm="1">
        <f t="array" ref="B55">_FV(Table3[[#This Row],[Company]],"Ticker symbol",TRUE)</f>
        <v>ADBE</v>
      </c>
      <c r="C55" s="18" t="str" cm="1">
        <f t="array" ref="C55">_FV(A55,"Industry")</f>
        <v>Software &amp; IT Services</v>
      </c>
      <c r="D55" s="4" cm="1">
        <f t="array" ref="D55">_FV(Table3[[#This Row],[Company]],"Price")</f>
        <v>439.18</v>
      </c>
      <c r="E55" s="8" cm="1">
        <f t="array" ref="E55">_FV(Table3[[#This Row],[Company]],"P/E",TRUE)</f>
        <v>38.776899999999998</v>
      </c>
      <c r="F55" s="5" cm="1">
        <f t="array" ref="F55">_FV(Table3[[#This Row],[Company]],"Change (%)",TRUE)</f>
        <v>4.2687999999999997E-2</v>
      </c>
      <c r="G55" s="22" cm="1">
        <f t="array" ref="G55">_FV(Table3[[#This Row],[Company]],"Change % (Extended hours)",TRUE)</f>
        <v>-2.96E-3</v>
      </c>
      <c r="H55" s="8" cm="1">
        <f t="array" ref="H55">_FV(Table3[[#This Row],[Company]],"Beta")</f>
        <v>0.96309999999999996</v>
      </c>
      <c r="I55" s="6" cm="1">
        <f t="array" ref="I55">_FV(Table3[[#This Row],[Company]],"Market cap",TRUE)</f>
        <v>201891900000</v>
      </c>
      <c r="J55" s="9" cm="1">
        <f t="array" ref="J55">_FV(Table3[[#This Row],[Company]],"Volume")</f>
        <v>3926385</v>
      </c>
      <c r="K55" s="9" cm="1">
        <f t="array" ref="K55">_FV(Table3[[#This Row],[Company]],"Volume average",TRUE)</f>
        <v>2593977</v>
      </c>
      <c r="L55" s="12">
        <f>Table3[[#This Row],[Volume]]/Table3[[#This Row],[Volume average]]</f>
        <v>1.5136545158264703</v>
      </c>
      <c r="M55" s="10">
        <f>(Table3[[#This Row],[Price]]-Table3[[#This Row],[52 week high]])/Table3[[#This Row],[52 week high]]</f>
        <v>-0.18197735061838771</v>
      </c>
      <c r="N55" s="4" cm="1">
        <f t="array" ref="N55">_FV(Table3[[#This Row],[Company]],"52 week high",TRUE)</f>
        <v>536.88</v>
      </c>
      <c r="O55" s="4" cm="1">
        <f t="array" ref="O55">_FV(Table3[[#This Row],[Company]],"52 week low",TRUE)</f>
        <v>255.13140000000001</v>
      </c>
      <c r="P55" s="10">
        <f>(Table3[[#This Row],[Price]]-Table3[[#This Row],[52 week low]]) /Table3[[#This Row],[52 week low]]</f>
        <v>0.72138748895667093</v>
      </c>
    </row>
    <row r="56" spans="1:16" ht="24.75" x14ac:dyDescent="0.25">
      <c r="A56" t="e" vm="56">
        <v>#VALUE!</v>
      </c>
      <c r="B56" s="3" t="str" cm="1">
        <f t="array" ref="B56">_FV(Table3[[#This Row],[Company]],"Ticker symbol",TRUE)</f>
        <v>INFO</v>
      </c>
      <c r="C56" s="18" t="str" cm="1">
        <f t="array" ref="C56">_FV(A56,"Industry")</f>
        <v>Professional &amp; Commercial Services</v>
      </c>
      <c r="D56" s="4" cm="1">
        <f t="array" ref="D56">_FV(Table3[[#This Row],[Company]],"Price")</f>
        <v>93.26</v>
      </c>
      <c r="E56" s="8" cm="1">
        <f t="array" ref="E56">_FV(Table3[[#This Row],[Company]],"P/E",TRUE)</f>
        <v>43.08</v>
      </c>
      <c r="F56" s="5" cm="1">
        <f t="array" ref="F56">_FV(Table3[[#This Row],[Company]],"Change (%)",TRUE)</f>
        <v>9.6600000000000006E-4</v>
      </c>
      <c r="G56" s="22" cm="1">
        <f t="array" ref="G56">_FV(Table3[[#This Row],[Company]],"Change % (Extended hours)",TRUE)</f>
        <v>0</v>
      </c>
      <c r="H56" s="8" cm="1">
        <f t="array" ref="H56">_FV(Table3[[#This Row],[Company]],"Beta")</f>
        <v>0.94620000000000004</v>
      </c>
      <c r="I56" s="6" cm="1">
        <f t="array" ref="I56">_FV(Table3[[#This Row],[Company]],"Market cap",TRUE)</f>
        <v>39300170000</v>
      </c>
      <c r="J56" s="9" cm="1">
        <f t="array" ref="J56">_FV(Table3[[#This Row],[Company]],"Volume")</f>
        <v>3772829</v>
      </c>
      <c r="K56" s="9" cm="1">
        <f t="array" ref="K56">_FV(Table3[[#This Row],[Company]],"Volume average",TRUE)</f>
        <v>2494684</v>
      </c>
      <c r="L56" s="12">
        <f>Table3[[#This Row],[Volume]]/Table3[[#This Row],[Volume average]]</f>
        <v>1.5123474556296508</v>
      </c>
      <c r="M56" s="10">
        <f>(Table3[[#This Row],[Price]]-Table3[[#This Row],[52 week high]])/Table3[[#This Row],[52 week high]]</f>
        <v>-8.0729423361261682E-2</v>
      </c>
      <c r="N56" s="4" cm="1">
        <f t="array" ref="N56">_FV(Table3[[#This Row],[Company]],"52 week high",TRUE)</f>
        <v>101.45</v>
      </c>
      <c r="O56" s="4" cm="1">
        <f t="array" ref="O56">_FV(Table3[[#This Row],[Company]],"52 week low",TRUE)</f>
        <v>44.81</v>
      </c>
      <c r="P56" s="10">
        <f>(Table3[[#This Row],[Price]]-Table3[[#This Row],[52 week low]]) /Table3[[#This Row],[52 week low]]</f>
        <v>1.0812318678866324</v>
      </c>
    </row>
    <row r="57" spans="1:16" x14ac:dyDescent="0.25">
      <c r="A57" t="e" vm="57">
        <v>#VALUE!</v>
      </c>
      <c r="B57" s="3" t="str" cm="1">
        <f t="array" ref="B57">_FV(Table3[[#This Row],[Company]],"Ticker symbol",TRUE)</f>
        <v>ALXN</v>
      </c>
      <c r="C57" s="18" t="str" cm="1">
        <f t="array" ref="C57">_FV(A57,"Industry")</f>
        <v>Pharmaceuticals</v>
      </c>
      <c r="D57" s="4" cm="1">
        <f t="array" ref="D57">_FV(Table3[[#This Row],[Company]],"Price")</f>
        <v>152.61000000000001</v>
      </c>
      <c r="E57" s="8" cm="1">
        <f t="array" ref="E57">_FV(Table3[[#This Row],[Company]],"P/E",TRUE)</f>
        <v>55.701999999999998</v>
      </c>
      <c r="F57" s="5" cm="1">
        <f t="array" ref="F57">_FV(Table3[[#This Row],[Company]],"Change (%)",TRUE)</f>
        <v>1.6993000000000001E-2</v>
      </c>
      <c r="G57" s="22" cm="1">
        <f t="array" ref="G57">_FV(Table3[[#This Row],[Company]],"Change % (Extended hours)",TRUE)</f>
        <v>-6.5530000000000004E-4</v>
      </c>
      <c r="H57" s="8" cm="1">
        <f t="array" ref="H57">_FV(Table3[[#This Row],[Company]],"Beta")</f>
        <v>1.2844</v>
      </c>
      <c r="I57" s="6" cm="1">
        <f t="array" ref="I57">_FV(Table3[[#This Row],[Company]],"Market cap",TRUE)</f>
        <v>32990390000</v>
      </c>
      <c r="J57" s="9" cm="1">
        <f t="array" ref="J57">_FV(Table3[[#This Row],[Company]],"Volume")</f>
        <v>3939653</v>
      </c>
      <c r="K57" s="9" cm="1">
        <f t="array" ref="K57">_FV(Table3[[#This Row],[Company]],"Volume average",TRUE)</f>
        <v>2605906</v>
      </c>
      <c r="L57" s="12">
        <f>Table3[[#This Row],[Volume]]/Table3[[#This Row],[Volume average]]</f>
        <v>1.5118170033761771</v>
      </c>
      <c r="M57" s="10">
        <f>(Table3[[#This Row],[Price]]-Table3[[#This Row],[52 week high]])/Table3[[#This Row],[52 week high]]</f>
        <v>-6.1439114391143794E-2</v>
      </c>
      <c r="N57" s="4" cm="1">
        <f t="array" ref="N57">_FV(Table3[[#This Row],[Company]],"52 week high",TRUE)</f>
        <v>162.6</v>
      </c>
      <c r="O57" s="4" cm="1">
        <f t="array" ref="O57">_FV(Table3[[#This Row],[Company]],"52 week low",TRUE)</f>
        <v>72.67</v>
      </c>
      <c r="P57" s="10">
        <f>(Table3[[#This Row],[Price]]-Table3[[#This Row],[52 week low]]) /Table3[[#This Row],[52 week low]]</f>
        <v>1.1000412825099768</v>
      </c>
    </row>
    <row r="58" spans="1:16" x14ac:dyDescent="0.25">
      <c r="A58" t="e" vm="58">
        <v>#VALUE!</v>
      </c>
      <c r="B58" s="3" t="str" cm="1">
        <f t="array" ref="B58">_FV(Table3[[#This Row],[Company]],"Ticker symbol",TRUE)</f>
        <v>SYY</v>
      </c>
      <c r="C58" s="18" t="str" cm="1">
        <f t="array" ref="C58">_FV(A58,"Industry")</f>
        <v>Food &amp; Drug Retailing</v>
      </c>
      <c r="D58" s="4" cm="1">
        <f t="array" ref="D58">_FV(Table3[[#This Row],[Company]],"Price")</f>
        <v>79.36</v>
      </c>
      <c r="E58" s="8" cm="1">
        <f t="array" ref="E58">_FV(Table3[[#This Row],[Company]],"P/E",TRUE)</f>
        <v>0</v>
      </c>
      <c r="F58" s="5" cm="1">
        <f t="array" ref="F58">_FV(Table3[[#This Row],[Company]],"Change (%)",TRUE)</f>
        <v>-2.8641E-2</v>
      </c>
      <c r="G58" s="22" cm="1">
        <f t="array" ref="G58">_FV(Table3[[#This Row],[Company]],"Change % (Extended hours)",TRUE)</f>
        <v>-1.3860000000000001E-3</v>
      </c>
      <c r="H58" s="8" cm="1">
        <f t="array" ref="H58">_FV(Table3[[#This Row],[Company]],"Beta")</f>
        <v>1.4365000000000001</v>
      </c>
      <c r="I58" s="6" cm="1">
        <f t="array" ref="I58">_FV(Table3[[#This Row],[Company]],"Market cap",TRUE)</f>
        <v>41700660000</v>
      </c>
      <c r="J58" s="9" cm="1">
        <f t="array" ref="J58">_FV(Table3[[#This Row],[Company]],"Volume")</f>
        <v>3654678</v>
      </c>
      <c r="K58" s="9" cm="1">
        <f t="array" ref="K58">_FV(Table3[[#This Row],[Company]],"Volume average",TRUE)</f>
        <v>2425424</v>
      </c>
      <c r="L58" s="12">
        <f>Table3[[#This Row],[Volume]]/Table3[[#This Row],[Volume average]]</f>
        <v>1.5068202508097552</v>
      </c>
      <c r="M58" s="10">
        <f>(Table3[[#This Row],[Price]]-Table3[[#This Row],[52 week high]])/Table3[[#This Row],[52 week high]]</f>
        <v>-4.6039187402331989E-2</v>
      </c>
      <c r="N58" s="4" cm="1">
        <f t="array" ref="N58">_FV(Table3[[#This Row],[Company]],"52 week high",TRUE)</f>
        <v>83.19</v>
      </c>
      <c r="O58" s="4" cm="1">
        <f t="array" ref="O58">_FV(Table3[[#This Row],[Company]],"52 week low",TRUE)</f>
        <v>26</v>
      </c>
      <c r="P58" s="10">
        <f>(Table3[[#This Row],[Price]]-Table3[[#This Row],[52 week low]]) /Table3[[#This Row],[52 week low]]</f>
        <v>2.0523076923076924</v>
      </c>
    </row>
    <row r="59" spans="1:16" x14ac:dyDescent="0.25">
      <c r="A59" t="e" vm="59">
        <v>#VALUE!</v>
      </c>
      <c r="B59" s="3" t="str" cm="1">
        <f t="array" ref="B59">_FV(Table3[[#This Row],[Company]],"Ticker symbol",TRUE)</f>
        <v>ED</v>
      </c>
      <c r="C59" s="18" t="str" cm="1">
        <f t="array" ref="C59">_FV(A59,"Industry")</f>
        <v>Electrical Utilities &amp; IPPs</v>
      </c>
      <c r="D59" s="4" cm="1">
        <f t="array" ref="D59">_FV(Table3[[#This Row],[Company]],"Price")</f>
        <v>69.69</v>
      </c>
      <c r="E59" s="8" cm="1">
        <f t="array" ref="E59">_FV(Table3[[#This Row],[Company]],"P/E",TRUE)</f>
        <v>17.188500000000001</v>
      </c>
      <c r="F59" s="5" cm="1">
        <f t="array" ref="F59">_FV(Table3[[#This Row],[Company]],"Change (%)",TRUE)</f>
        <v>2.7339999999999999E-3</v>
      </c>
      <c r="G59" s="22" cm="1">
        <f t="array" ref="G59">_FV(Table3[[#This Row],[Company]],"Change % (Extended hours)",TRUE)</f>
        <v>-2.5829999999999998E-3</v>
      </c>
      <c r="H59" s="8" cm="1">
        <f t="array" ref="H59">_FV(Table3[[#This Row],[Company]],"Beta")</f>
        <v>0.1033</v>
      </c>
      <c r="I59" s="6" cm="1">
        <f t="array" ref="I59">_FV(Table3[[#This Row],[Company]],"Market cap",TRUE)</f>
        <v>23798130000</v>
      </c>
      <c r="J59" s="9" cm="1">
        <f t="array" ref="J59">_FV(Table3[[#This Row],[Company]],"Volume")</f>
        <v>3908530</v>
      </c>
      <c r="K59" s="9" cm="1">
        <f t="array" ref="K59">_FV(Table3[[#This Row],[Company]],"Volume average",TRUE)</f>
        <v>2597364</v>
      </c>
      <c r="L59" s="12">
        <f>Table3[[#This Row],[Volume]]/Table3[[#This Row],[Volume average]]</f>
        <v>1.5048064114232738</v>
      </c>
      <c r="M59" s="10">
        <f>(Table3[[#This Row],[Price]]-Table3[[#This Row],[52 week high]])/Table3[[#This Row],[52 week high]]</f>
        <v>-0.26355278452921904</v>
      </c>
      <c r="N59" s="4" cm="1">
        <f t="array" ref="N59">_FV(Table3[[#This Row],[Company]],"52 week high",TRUE)</f>
        <v>94.63</v>
      </c>
      <c r="O59" s="4" cm="1">
        <f t="array" ref="O59">_FV(Table3[[#This Row],[Company]],"52 week low",TRUE)</f>
        <v>62.03</v>
      </c>
      <c r="P59" s="10">
        <f>(Table3[[#This Row],[Price]]-Table3[[#This Row],[52 week low]]) /Table3[[#This Row],[52 week low]]</f>
        <v>0.12348863453167816</v>
      </c>
    </row>
    <row r="60" spans="1:16" x14ac:dyDescent="0.25">
      <c r="A60" t="e" vm="60">
        <v>#VALUE!</v>
      </c>
      <c r="B60" s="3" t="str" cm="1">
        <f t="array" ref="B60">_FV(Table3[[#This Row],[Company]],"Ticker symbol",TRUE)</f>
        <v>MO</v>
      </c>
      <c r="C60" s="18" t="str" cm="1">
        <f t="array" ref="C60">_FV(A60,"Industry")</f>
        <v>Food &amp; Tobacco</v>
      </c>
      <c r="D60" s="4" cm="1">
        <f t="array" ref="D60">_FV(Table3[[#This Row],[Company]],"Price")</f>
        <v>47.68</v>
      </c>
      <c r="E60" s="8" cm="1">
        <f t="array" ref="E60">_FV(Table3[[#This Row],[Company]],"P/E",TRUE)</f>
        <v>19.446999999999999</v>
      </c>
      <c r="F60" s="5" cm="1">
        <f t="array" ref="F60">_FV(Table3[[#This Row],[Company]],"Change (%)",TRUE)</f>
        <v>1.6631E-2</v>
      </c>
      <c r="G60" s="22" cm="1">
        <f t="array" ref="G60">_FV(Table3[[#This Row],[Company]],"Change % (Extended hours)",TRUE)</f>
        <v>0</v>
      </c>
      <c r="H60" s="8" cm="1">
        <f t="array" ref="H60">_FV(Table3[[#This Row],[Company]],"Beta")</f>
        <v>0.62860000000000005</v>
      </c>
      <c r="I60" s="6" cm="1">
        <f t="array" ref="I60">_FV(Table3[[#This Row],[Company]],"Market cap",TRUE)</f>
        <v>87172550000</v>
      </c>
      <c r="J60" s="9" cm="1">
        <f t="array" ref="J60">_FV(Table3[[#This Row],[Company]],"Volume")</f>
        <v>13064097</v>
      </c>
      <c r="K60" s="9" cm="1">
        <f t="array" ref="K60">_FV(Table3[[#This Row],[Company]],"Volume average",TRUE)</f>
        <v>8712955</v>
      </c>
      <c r="L60" s="12">
        <f>Table3[[#This Row],[Volume]]/Table3[[#This Row],[Volume average]]</f>
        <v>1.4993876359972018</v>
      </c>
      <c r="M60" s="10">
        <f>(Table3[[#This Row],[Price]]-Table3[[#This Row],[52 week high]])/Table3[[#This Row],[52 week high]]</f>
        <v>-6.4596790998125084E-3</v>
      </c>
      <c r="N60" s="4" cm="1">
        <f t="array" ref="N60">_FV(Table3[[#This Row],[Company]],"52 week high",TRUE)</f>
        <v>47.99</v>
      </c>
      <c r="O60" s="4" cm="1">
        <f t="array" ref="O60">_FV(Table3[[#This Row],[Company]],"52 week low",TRUE)</f>
        <v>30.95</v>
      </c>
      <c r="P60" s="10">
        <f>(Table3[[#This Row],[Price]]-Table3[[#This Row],[52 week low]]) /Table3[[#This Row],[52 week low]]</f>
        <v>0.54054927302100164</v>
      </c>
    </row>
    <row r="61" spans="1:16" x14ac:dyDescent="0.25">
      <c r="A61" t="e" vm="61">
        <v>#VALUE!</v>
      </c>
      <c r="B61" s="3" t="str" cm="1">
        <f t="array" ref="B61">_FV(Table3[[#This Row],[Company]],"Ticker symbol",TRUE)</f>
        <v>BLL</v>
      </c>
      <c r="C61" s="18" t="str" cm="1">
        <f t="array" ref="C61">_FV(A61,"Industry")</f>
        <v>Containers &amp; Packaging</v>
      </c>
      <c r="D61" s="4" cm="1">
        <f t="array" ref="D61">_FV(Table3[[#This Row],[Company]],"Price")</f>
        <v>86.26</v>
      </c>
      <c r="E61" s="8" cm="1">
        <f t="array" ref="E61">_FV(Table3[[#This Row],[Company]],"P/E",TRUE)</f>
        <v>49.149000000000001</v>
      </c>
      <c r="F61" s="5" cm="1">
        <f t="array" ref="F61">_FV(Table3[[#This Row],[Company]],"Change (%)",TRUE)</f>
        <v>4.4436000000000003E-2</v>
      </c>
      <c r="G61" s="22" cm="1">
        <f t="array" ref="G61">_FV(Table3[[#This Row],[Company]],"Change % (Extended hours)",TRUE)</f>
        <v>0</v>
      </c>
      <c r="H61" s="8" cm="1">
        <f t="array" ref="H61">_FV(Table3[[#This Row],[Company]],"Beta")</f>
        <v>0.40799999999999997</v>
      </c>
      <c r="I61" s="6" cm="1">
        <f t="array" ref="I61">_FV(Table3[[#This Row],[Company]],"Market cap",TRUE)</f>
        <v>27083460000</v>
      </c>
      <c r="J61" s="9" cm="1">
        <f t="array" ref="J61">_FV(Table3[[#This Row],[Company]],"Volume")</f>
        <v>2690491</v>
      </c>
      <c r="K61" s="9" cm="1">
        <f t="array" ref="K61">_FV(Table3[[#This Row],[Company]],"Volume average",TRUE)</f>
        <v>1794473</v>
      </c>
      <c r="L61" s="12">
        <f>Table3[[#This Row],[Volume]]/Table3[[#This Row],[Volume average]]</f>
        <v>1.4993209705579298</v>
      </c>
      <c r="M61" s="10">
        <f>(Table3[[#This Row],[Price]]-Table3[[#This Row],[52 week high]])/Table3[[#This Row],[52 week high]]</f>
        <v>-0.1605683145192682</v>
      </c>
      <c r="N61" s="4" cm="1">
        <f t="array" ref="N61">_FV(Table3[[#This Row],[Company]],"52 week high",TRUE)</f>
        <v>102.76</v>
      </c>
      <c r="O61" s="4" cm="1">
        <f t="array" ref="O61">_FV(Table3[[#This Row],[Company]],"52 week low",TRUE)</f>
        <v>51.26</v>
      </c>
      <c r="P61" s="10">
        <f>(Table3[[#This Row],[Price]]-Table3[[#This Row],[52 week low]]) /Table3[[#This Row],[52 week low]]</f>
        <v>0.68279360124853705</v>
      </c>
    </row>
    <row r="62" spans="1:16" x14ac:dyDescent="0.25">
      <c r="A62" t="e" vm="62">
        <v>#VALUE!</v>
      </c>
      <c r="B62" s="3" t="str" cm="1">
        <f t="array" ref="B62">_FV(Table3[[#This Row],[Company]],"Ticker symbol",TRUE)</f>
        <v>ANSS</v>
      </c>
      <c r="C62" s="18" t="str" cm="1">
        <f t="array" ref="C62">_FV(A62,"Industry")</f>
        <v>Software &amp; IT Services</v>
      </c>
      <c r="D62" s="4" cm="1">
        <f t="array" ref="D62">_FV(Table3[[#This Row],[Company]],"Price")</f>
        <v>308</v>
      </c>
      <c r="E62" s="8" cm="1">
        <f t="array" ref="E62">_FV(Table3[[#This Row],[Company]],"P/E",TRUE)</f>
        <v>59.1128</v>
      </c>
      <c r="F62" s="5" cm="1">
        <f t="array" ref="F62">_FV(Table3[[#This Row],[Company]],"Change (%)",TRUE)</f>
        <v>4.9225000000000005E-2</v>
      </c>
      <c r="G62" s="22" cm="1">
        <f t="array" ref="G62">_FV(Table3[[#This Row],[Company]],"Change % (Extended hours)",TRUE)</f>
        <v>-3.8960000000000004E-4</v>
      </c>
      <c r="H62" s="8" cm="1">
        <f t="array" ref="H62">_FV(Table3[[#This Row],[Company]],"Beta")</f>
        <v>1.2343999999999999</v>
      </c>
      <c r="I62" s="6" cm="1">
        <f t="array" ref="I62">_FV(Table3[[#This Row],[Company]],"Market cap",TRUE)</f>
        <v>25465980000</v>
      </c>
      <c r="J62" s="9" cm="1">
        <f t="array" ref="J62">_FV(Table3[[#This Row],[Company]],"Volume")</f>
        <v>759551</v>
      </c>
      <c r="K62" s="9" cm="1">
        <f t="array" ref="K62">_FV(Table3[[#This Row],[Company]],"Volume average",TRUE)</f>
        <v>508951</v>
      </c>
      <c r="L62" s="12">
        <f>Table3[[#This Row],[Volume]]/Table3[[#This Row],[Volume average]]</f>
        <v>1.4923853180365103</v>
      </c>
      <c r="M62" s="10">
        <f>(Table3[[#This Row],[Price]]-Table3[[#This Row],[52 week high]])/Table3[[#This Row],[52 week high]]</f>
        <v>-0.25458021733343011</v>
      </c>
      <c r="N62" s="4" cm="1">
        <f t="array" ref="N62">_FV(Table3[[#This Row],[Company]],"52 week high",TRUE)</f>
        <v>413.19</v>
      </c>
      <c r="O62" s="4" cm="1">
        <f t="array" ref="O62">_FV(Table3[[#This Row],[Company]],"52 week low",TRUE)</f>
        <v>200.07</v>
      </c>
      <c r="P62" s="10">
        <f>(Table3[[#This Row],[Price]]-Table3[[#This Row],[52 week low]]) /Table3[[#This Row],[52 week low]]</f>
        <v>0.53946118858399561</v>
      </c>
    </row>
    <row r="63" spans="1:16" ht="24.75" x14ac:dyDescent="0.25">
      <c r="A63" t="e" vm="63">
        <v>#VALUE!</v>
      </c>
      <c r="B63" s="3" t="str" cm="1">
        <f t="array" ref="B63">_FV(Table3[[#This Row],[Company]],"Ticker symbol",TRUE)</f>
        <v>TROW</v>
      </c>
      <c r="C63" s="18" t="str" cm="1">
        <f t="array" ref="C63">_FV(A63,"Industry")</f>
        <v>Investment Banking &amp; Investment Services</v>
      </c>
      <c r="D63" s="4" cm="1">
        <f t="array" ref="D63">_FV(Table3[[#This Row],[Company]],"Price")</f>
        <v>176.33</v>
      </c>
      <c r="E63" s="8" cm="1">
        <f t="array" ref="E63">_FV(Table3[[#This Row],[Company]],"P/E",TRUE)</f>
        <v>17.321899999999999</v>
      </c>
      <c r="F63" s="5" cm="1">
        <f t="array" ref="F63">_FV(Table3[[#This Row],[Company]],"Change (%)",TRUE)</f>
        <v>1.6310999999999999E-2</v>
      </c>
      <c r="G63" s="22" cm="1">
        <f t="array" ref="G63">_FV(Table3[[#This Row],[Company]],"Change % (Extended hours)",TRUE)</f>
        <v>1.5310000000000002E-3</v>
      </c>
      <c r="H63" s="8" cm="1">
        <f t="array" ref="H63">_FV(Table3[[#This Row],[Company]],"Beta")</f>
        <v>1.1762999999999999</v>
      </c>
      <c r="I63" s="6" cm="1">
        <f t="array" ref="I63">_FV(Table3[[#This Row],[Company]],"Market cap",TRUE)</f>
        <v>39548640000</v>
      </c>
      <c r="J63" s="9" cm="1">
        <f t="array" ref="J63">_FV(Table3[[#This Row],[Company]],"Volume")</f>
        <v>1751805</v>
      </c>
      <c r="K63" s="9" cm="1">
        <f t="array" ref="K63">_FV(Table3[[#This Row],[Company]],"Volume average",TRUE)</f>
        <v>1174208</v>
      </c>
      <c r="L63" s="12">
        <f>Table3[[#This Row],[Volume]]/Table3[[#This Row],[Volume average]]</f>
        <v>1.4919034787703711</v>
      </c>
      <c r="M63" s="10">
        <f>(Table3[[#This Row],[Price]]-Table3[[#This Row],[52 week high]])/Table3[[#This Row],[52 week high]]</f>
        <v>-1.8316445830085692E-2</v>
      </c>
      <c r="N63" s="4" cm="1">
        <f t="array" ref="N63">_FV(Table3[[#This Row],[Company]],"52 week high",TRUE)</f>
        <v>179.62</v>
      </c>
      <c r="O63" s="4" cm="1">
        <f t="array" ref="O63">_FV(Table3[[#This Row],[Company]],"52 week low",TRUE)</f>
        <v>82.51</v>
      </c>
      <c r="P63" s="10">
        <f>(Table3[[#This Row],[Price]]-Table3[[#This Row],[52 week low]]) /Table3[[#This Row],[52 week low]]</f>
        <v>1.1370742940249667</v>
      </c>
    </row>
    <row r="64" spans="1:16" x14ac:dyDescent="0.25">
      <c r="A64" t="e" vm="64">
        <v>#VALUE!</v>
      </c>
      <c r="B64" s="3" t="str" cm="1">
        <f t="array" ref="B64">_FV(Table3[[#This Row],[Company]],"Ticker symbol",TRUE)</f>
        <v>VIAC</v>
      </c>
      <c r="C64" s="18" t="str" cm="1">
        <f t="array" ref="C64">_FV(A64,"Industry")</f>
        <v>Media &amp; Publishing</v>
      </c>
      <c r="D64" s="4" cm="1">
        <f t="array" ref="D64">_FV(Table3[[#This Row],[Company]],"Price")</f>
        <v>79.66</v>
      </c>
      <c r="E64" s="8" cm="1">
        <f t="array" ref="E64">_FV(Table3[[#This Row],[Company]],"P/E",TRUE)</f>
        <v>20.6492</v>
      </c>
      <c r="F64" s="5" cm="1">
        <f t="array" ref="F64">_FV(Table3[[#This Row],[Company]],"Change (%)",TRUE)</f>
        <v>-4.7813000000000001E-2</v>
      </c>
      <c r="G64" s="22" cm="1">
        <f t="array" ref="G64">_FV(Table3[[#This Row],[Company]],"Change % (Extended hours)",TRUE)</f>
        <v>-2.6359999999999999E-3</v>
      </c>
      <c r="H64" s="8" cm="1">
        <f t="array" ref="H64">_FV(Table3[[#This Row],[Company]],"Beta")</f>
        <v>1.8084</v>
      </c>
      <c r="I64" s="6" cm="1">
        <f t="array" ref="I64">_FV(Table3[[#This Row],[Company]],"Market cap",TRUE)</f>
        <v>51837290000</v>
      </c>
      <c r="J64" s="9" cm="1">
        <f t="array" ref="J64">_FV(Table3[[#This Row],[Company]],"Volume")</f>
        <v>23611552</v>
      </c>
      <c r="K64" s="9" cm="1">
        <f t="array" ref="K64">_FV(Table3[[#This Row],[Company]],"Volume average",TRUE)</f>
        <v>15834762</v>
      </c>
      <c r="L64" s="12">
        <f>Table3[[#This Row],[Volume]]/Table3[[#This Row],[Volume average]]</f>
        <v>1.4911213695538967</v>
      </c>
      <c r="M64" s="10">
        <f>(Table3[[#This Row],[Price]]-Table3[[#This Row],[52 week high]])/Table3[[#This Row],[52 week high]]</f>
        <v>-6.2161525782905597E-2</v>
      </c>
      <c r="N64" s="4" cm="1">
        <f t="array" ref="N64">_FV(Table3[[#This Row],[Company]],"52 week high",TRUE)</f>
        <v>84.94</v>
      </c>
      <c r="O64" s="4" cm="1">
        <f t="array" ref="O64">_FV(Table3[[#This Row],[Company]],"52 week low",TRUE)</f>
        <v>10.1</v>
      </c>
      <c r="P64" s="10">
        <f>(Table3[[#This Row],[Price]]-Table3[[#This Row],[52 week low]]) /Table3[[#This Row],[52 week low]]</f>
        <v>6.8871287128712879</v>
      </c>
    </row>
    <row r="65" spans="1:16" ht="24.75" x14ac:dyDescent="0.25">
      <c r="A65" t="e" vm="65">
        <v>#VALUE!</v>
      </c>
      <c r="B65" s="3" t="str" cm="1">
        <f t="array" ref="B65">_FV(Table3[[#This Row],[Company]],"Ticker symbol",TRUE)</f>
        <v>KLAC</v>
      </c>
      <c r="C65" s="18" t="str" cm="1">
        <f t="array" ref="C65">_FV(A65,"Industry")</f>
        <v>Semiconductors &amp; Semiconductor Equipment</v>
      </c>
      <c r="D65" s="4" cm="1">
        <f t="array" ref="D65">_FV(Table3[[#This Row],[Company]],"Price")</f>
        <v>294.10000000000002</v>
      </c>
      <c r="E65" s="8" cm="1">
        <f t="array" ref="E65">_FV(Table3[[#This Row],[Company]],"P/E",TRUE)</f>
        <v>31.287800000000001</v>
      </c>
      <c r="F65" s="5" cm="1">
        <f t="array" ref="F65">_FV(Table3[[#This Row],[Company]],"Change (%)",TRUE)</f>
        <v>7.3201000000000002E-2</v>
      </c>
      <c r="G65" s="22" cm="1">
        <f t="array" ref="G65">_FV(Table3[[#This Row],[Company]],"Change % (Extended hours)",TRUE)</f>
        <v>0</v>
      </c>
      <c r="H65" s="8" cm="1">
        <f t="array" ref="H65">_FV(Table3[[#This Row],[Company]],"Beta")</f>
        <v>1.2874000000000001</v>
      </c>
      <c r="I65" s="6" cm="1">
        <f t="array" ref="I65">_FV(Table3[[#This Row],[Company]],"Market cap",TRUE)</f>
        <v>42222620000</v>
      </c>
      <c r="J65" s="9" cm="1">
        <f t="array" ref="J65">_FV(Table3[[#This Row],[Company]],"Volume")</f>
        <v>1944176</v>
      </c>
      <c r="K65" s="9" cm="1">
        <f t="array" ref="K65">_FV(Table3[[#This Row],[Company]],"Volume average",TRUE)</f>
        <v>1311076</v>
      </c>
      <c r="L65" s="12">
        <f>Table3[[#This Row],[Volume]]/Table3[[#This Row],[Volume average]]</f>
        <v>1.482885812874311</v>
      </c>
      <c r="M65" s="10">
        <f>(Table3[[#This Row],[Price]]-Table3[[#This Row],[52 week high]])/Table3[[#This Row],[52 week high]]</f>
        <v>-0.14058618976651752</v>
      </c>
      <c r="N65" s="4" cm="1">
        <f t="array" ref="N65">_FV(Table3[[#This Row],[Company]],"52 week high",TRUE)</f>
        <v>342.21</v>
      </c>
      <c r="O65" s="4" cm="1">
        <f t="array" ref="O65">_FV(Table3[[#This Row],[Company]],"52 week low",TRUE)</f>
        <v>110.19</v>
      </c>
      <c r="P65" s="10">
        <f>(Table3[[#This Row],[Price]]-Table3[[#This Row],[52 week low]]) /Table3[[#This Row],[52 week low]]</f>
        <v>1.6690262274253564</v>
      </c>
    </row>
    <row r="66" spans="1:16" x14ac:dyDescent="0.25">
      <c r="A66" t="e" vm="66">
        <v>#VALUE!</v>
      </c>
      <c r="B66" s="3" t="str" cm="1">
        <f t="array" ref="B66">_FV(Table3[[#This Row],[Company]],"Ticker symbol",TRUE)</f>
        <v>GE</v>
      </c>
      <c r="C66" s="18" t="str" cm="1">
        <f t="array" ref="C66">_FV(A66,"Industry")</f>
        <v>Consumer Goods Conglomerates</v>
      </c>
      <c r="D66" s="4" cm="1">
        <f t="array" ref="D66">_FV(Table3[[#This Row],[Company]],"Price")</f>
        <v>14</v>
      </c>
      <c r="E66" s="8" cm="1">
        <f t="array" ref="E66">_FV(Table3[[#This Row],[Company]],"P/E",TRUE)</f>
        <v>23.7103</v>
      </c>
      <c r="F66" s="5" cm="1">
        <f t="array" ref="F66">_FV(Table3[[#This Row],[Company]],"Change (%)",TRUE)</f>
        <v>-1.1997000000000001E-2</v>
      </c>
      <c r="G66" s="22" cm="1">
        <f t="array" ref="G66">_FV(Table3[[#This Row],[Company]],"Change % (Extended hours)",TRUE)</f>
        <v>5.0000000000000001E-3</v>
      </c>
      <c r="H66" s="8" cm="1">
        <f t="array" ref="H66">_FV(Table3[[#This Row],[Company]],"Beta")</f>
        <v>1.0769</v>
      </c>
      <c r="I66" s="6" cm="1">
        <f t="array" ref="I66">_FV(Table3[[#This Row],[Company]],"Market cap",TRUE)</f>
        <v>124241700000</v>
      </c>
      <c r="J66" s="9" cm="1">
        <f t="array" ref="J66">_FV(Table3[[#This Row],[Company]],"Volume")</f>
        <v>114467707</v>
      </c>
      <c r="K66" s="9" cm="1">
        <f t="array" ref="K66">_FV(Table3[[#This Row],[Company]],"Volume average",TRUE)</f>
        <v>77329586</v>
      </c>
      <c r="L66" s="12">
        <f>Table3[[#This Row],[Volume]]/Table3[[#This Row],[Volume average]]</f>
        <v>1.4802575950684644</v>
      </c>
      <c r="M66" s="10">
        <f>(Table3[[#This Row],[Price]]-Table3[[#This Row],[52 week high]])/Table3[[#This Row],[52 week high]]</f>
        <v>-2.8789455428373165E-2</v>
      </c>
      <c r="N66" s="4" cm="1">
        <f t="array" ref="N66">_FV(Table3[[#This Row],[Company]],"52 week high",TRUE)</f>
        <v>14.414999999999999</v>
      </c>
      <c r="O66" s="4" cm="1">
        <f t="array" ref="O66">_FV(Table3[[#This Row],[Company]],"52 week low",TRUE)</f>
        <v>5.48</v>
      </c>
      <c r="P66" s="10">
        <f>(Table3[[#This Row],[Price]]-Table3[[#This Row],[52 week low]]) /Table3[[#This Row],[52 week low]]</f>
        <v>1.554744525547445</v>
      </c>
    </row>
    <row r="67" spans="1:16" x14ac:dyDescent="0.25">
      <c r="A67" t="e" vm="67">
        <v>#VALUE!</v>
      </c>
      <c r="B67" s="3" t="str" cm="1">
        <f t="array" ref="B67">_FV(Table3[[#This Row],[Company]],"Ticker symbol",TRUE)</f>
        <v>CMCSA</v>
      </c>
      <c r="C67" s="18" t="str" cm="1">
        <f t="array" ref="C67">_FV(A67,"Industry")</f>
        <v>Media &amp; Publishing</v>
      </c>
      <c r="D67" s="4" cm="1">
        <f t="array" ref="D67">_FV(Table3[[#This Row],[Company]],"Price")</f>
        <v>55.57</v>
      </c>
      <c r="E67" s="8" cm="1">
        <f t="array" ref="E67">_FV(Table3[[#This Row],[Company]],"P/E",TRUE)</f>
        <v>24.416499999999999</v>
      </c>
      <c r="F67" s="5" cm="1">
        <f t="array" ref="F67">_FV(Table3[[#This Row],[Company]],"Change (%)",TRUE)</f>
        <v>1.712E-3</v>
      </c>
      <c r="G67" s="22" cm="1">
        <f t="array" ref="G67">_FV(Table3[[#This Row],[Company]],"Change % (Extended hours)",TRUE)</f>
        <v>-5.7589999999999994E-3</v>
      </c>
      <c r="H67" s="8" cm="1">
        <f t="array" ref="H67">_FV(Table3[[#This Row],[Company]],"Beta")</f>
        <v>1.0463</v>
      </c>
      <c r="I67" s="6" cm="1">
        <f t="array" ref="I67">_FV(Table3[[#This Row],[Company]],"Market cap",TRUE)</f>
        <v>254111900000</v>
      </c>
      <c r="J67" s="9" cm="1">
        <f t="array" ref="J67">_FV(Table3[[#This Row],[Company]],"Volume")</f>
        <v>25293226</v>
      </c>
      <c r="K67" s="9" cm="1">
        <f t="array" ref="K67">_FV(Table3[[#This Row],[Company]],"Volume average",TRUE)</f>
        <v>17221500</v>
      </c>
      <c r="L67" s="12">
        <f>Table3[[#This Row],[Volume]]/Table3[[#This Row],[Volume average]]</f>
        <v>1.4687005196992131</v>
      </c>
      <c r="M67" s="10">
        <f>(Table3[[#This Row],[Price]]-Table3[[#This Row],[52 week high]])/Table3[[#This Row],[52 week high]]</f>
        <v>-9.7121981644836802E-3</v>
      </c>
      <c r="N67" s="4" cm="1">
        <f t="array" ref="N67">_FV(Table3[[#This Row],[Company]],"52 week high",TRUE)</f>
        <v>56.115000000000002</v>
      </c>
      <c r="O67" s="4" cm="1">
        <f t="array" ref="O67">_FV(Table3[[#This Row],[Company]],"52 week low",TRUE)</f>
        <v>31.704999999999998</v>
      </c>
      <c r="P67" s="10">
        <f>(Table3[[#This Row],[Price]]-Table3[[#This Row],[52 week low]]) /Table3[[#This Row],[52 week low]]</f>
        <v>0.75272039110550393</v>
      </c>
    </row>
    <row r="68" spans="1:16" x14ac:dyDescent="0.25">
      <c r="A68" t="e" vm="68">
        <v>#VALUE!</v>
      </c>
      <c r="B68" s="3" t="str" cm="1">
        <f t="array" ref="B68">_FV(Table3[[#This Row],[Company]],"Ticker symbol",TRUE)</f>
        <v>ABC</v>
      </c>
      <c r="C68" s="18" t="str" cm="1">
        <f t="array" ref="C68">_FV(A68,"Industry")</f>
        <v>Healthcare Equipment &amp; Supplies</v>
      </c>
      <c r="D68" s="4" cm="1">
        <f t="array" ref="D68">_FV(Table3[[#This Row],[Company]],"Price")</f>
        <v>110.13</v>
      </c>
      <c r="E68" s="8" cm="1">
        <f t="array" ref="E68">_FV(Table3[[#This Row],[Company]],"P/E",TRUE)</f>
        <v>0</v>
      </c>
      <c r="F68" s="5" cm="1">
        <f t="array" ref="F68">_FV(Table3[[#This Row],[Company]],"Change (%)",TRUE)</f>
        <v>2.4369999999999999E-2</v>
      </c>
      <c r="G68" s="22" cm="1">
        <f t="array" ref="G68">_FV(Table3[[#This Row],[Company]],"Change % (Extended hours)",TRUE)</f>
        <v>7.3550000000000004E-3</v>
      </c>
      <c r="H68" s="8" cm="1">
        <f t="array" ref="H68">_FV(Table3[[#This Row],[Company]],"Beta")</f>
        <v>0.4914</v>
      </c>
      <c r="I68" s="6" cm="1">
        <f t="array" ref="I68">_FV(Table3[[#This Row],[Company]],"Market cap",TRUE)</f>
        <v>22007960000</v>
      </c>
      <c r="J68" s="9" cm="1">
        <f t="array" ref="J68">_FV(Table3[[#This Row],[Company]],"Volume")</f>
        <v>1599329</v>
      </c>
      <c r="K68" s="9" cm="1">
        <f t="array" ref="K68">_FV(Table3[[#This Row],[Company]],"Volume average",TRUE)</f>
        <v>1089849</v>
      </c>
      <c r="L68" s="12">
        <f>Table3[[#This Row],[Volume]]/Table3[[#This Row],[Volume average]]</f>
        <v>1.4674776046956963</v>
      </c>
      <c r="M68" s="10">
        <f>(Table3[[#This Row],[Price]]-Table3[[#This Row],[52 week high]])/Table3[[#This Row],[52 week high]]</f>
        <v>-2.4362154500354359E-2</v>
      </c>
      <c r="N68" s="4" cm="1">
        <f t="array" ref="N68">_FV(Table3[[#This Row],[Company]],"52 week high",TRUE)</f>
        <v>112.88</v>
      </c>
      <c r="O68" s="4" cm="1">
        <f t="array" ref="O68">_FV(Table3[[#This Row],[Company]],"52 week low",TRUE)</f>
        <v>72.058300000000003</v>
      </c>
      <c r="P68" s="10">
        <f>(Table3[[#This Row],[Price]]-Table3[[#This Row],[52 week low]]) /Table3[[#This Row],[52 week low]]</f>
        <v>0.52834579777763269</v>
      </c>
    </row>
    <row r="69" spans="1:16" x14ac:dyDescent="0.25">
      <c r="A69" t="e" vm="69">
        <v>#VALUE!</v>
      </c>
      <c r="B69" s="3" t="str" cm="1">
        <f t="array" ref="B69">_FV(Table3[[#This Row],[Company]],"Ticker symbol",TRUE)</f>
        <v>KEY</v>
      </c>
      <c r="C69" s="18" t="str" cm="1">
        <f t="array" ref="C69">_FV(A69,"Industry")</f>
        <v>Banking Services</v>
      </c>
      <c r="D69" s="4" cm="1">
        <f t="array" ref="D69">_FV(Table3[[#This Row],[Company]],"Price")</f>
        <v>20.46</v>
      </c>
      <c r="E69" s="8" cm="1">
        <f t="array" ref="E69">_FV(Table3[[#This Row],[Company]],"P/E",TRUE)</f>
        <v>16.929400000000001</v>
      </c>
      <c r="F69" s="5" cm="1">
        <f t="array" ref="F69">_FV(Table3[[#This Row],[Company]],"Change (%)",TRUE)</f>
        <v>-3.5815E-2</v>
      </c>
      <c r="G69" s="22" cm="1">
        <f t="array" ref="G69">_FV(Table3[[#This Row],[Company]],"Change % (Extended hours)",TRUE)</f>
        <v>0</v>
      </c>
      <c r="H69" s="8" cm="1">
        <f t="array" ref="H69">_FV(Table3[[#This Row],[Company]],"Beta")</f>
        <v>1.5681</v>
      </c>
      <c r="I69" s="6" cm="1">
        <f t="array" ref="I69">_FV(Table3[[#This Row],[Company]],"Market cap",TRUE)</f>
        <v>20558260000</v>
      </c>
      <c r="J69" s="9" cm="1">
        <f t="array" ref="J69">_FV(Table3[[#This Row],[Company]],"Volume")</f>
        <v>10897813</v>
      </c>
      <c r="K69" s="9" cm="1">
        <f t="array" ref="K69">_FV(Table3[[#This Row],[Company]],"Volume average",TRUE)</f>
        <v>7486121</v>
      </c>
      <c r="L69" s="12">
        <f>Table3[[#This Row],[Volume]]/Table3[[#This Row],[Volume average]]</f>
        <v>1.4557356206238183</v>
      </c>
      <c r="M69" s="10">
        <f>(Table3[[#This Row],[Price]]-Table3[[#This Row],[52 week high]])/Table3[[#This Row],[52 week high]]</f>
        <v>-6.1898211829435945E-2</v>
      </c>
      <c r="N69" s="4" cm="1">
        <f t="array" ref="N69">_FV(Table3[[#This Row],[Company]],"52 week high",TRUE)</f>
        <v>21.81</v>
      </c>
      <c r="O69" s="4" cm="1">
        <f t="array" ref="O69">_FV(Table3[[#This Row],[Company]],"52 week low",TRUE)</f>
        <v>7.45</v>
      </c>
      <c r="P69" s="10">
        <f>(Table3[[#This Row],[Price]]-Table3[[#This Row],[52 week low]]) /Table3[[#This Row],[52 week low]]</f>
        <v>1.7463087248322149</v>
      </c>
    </row>
    <row r="70" spans="1:16" ht="24.75" x14ac:dyDescent="0.25">
      <c r="A70" t="e" vm="70">
        <v>#VALUE!</v>
      </c>
      <c r="B70" s="3" t="str" cm="1">
        <f t="array" ref="B70">_FV(Table3[[#This Row],[Company]],"Ticker symbol",TRUE)</f>
        <v>VNT</v>
      </c>
      <c r="C70" s="18" t="str" cm="1">
        <f t="array" ref="C70">_FV(A70,"Industry")</f>
        <v>Machinery, Equipment &amp; Components</v>
      </c>
      <c r="D70" s="4" cm="1">
        <f t="array" ref="D70">_FV(Table3[[#This Row],[Company]],"Price")</f>
        <v>31.06</v>
      </c>
      <c r="E70" s="8" cm="1">
        <f t="array" ref="E70">_FV(Table3[[#This Row],[Company]],"P/E",TRUE)</f>
        <v>15.681900000000001</v>
      </c>
      <c r="F70" s="5" cm="1">
        <f t="array" ref="F70">_FV(Table3[[#This Row],[Company]],"Change (%)",TRUE)</f>
        <v>-1.8950999999999999E-2</v>
      </c>
      <c r="G70" s="22" cm="1">
        <f t="array" ref="G70">_FV(Table3[[#This Row],[Company]],"Change % (Extended hours)",TRUE)</f>
        <v>6.117E-3</v>
      </c>
      <c r="H70" s="3" t="e" cm="1" vm="71">
        <f t="array" ref="H70">_FV(Table3[[#This Row],[Company]],"Beta")</f>
        <v>#VALUE!</v>
      </c>
      <c r="I70" s="6" cm="1">
        <f t="array" ref="I70">_FV(Table3[[#This Row],[Company]],"Market cap",TRUE)</f>
        <v>5336185000</v>
      </c>
      <c r="J70" s="9" cm="1">
        <f t="array" ref="J70">_FV(Table3[[#This Row],[Company]],"Volume")</f>
        <v>2735116</v>
      </c>
      <c r="K70" s="9" cm="1">
        <f t="array" ref="K70">_FV(Table3[[#This Row],[Company]],"Volume average",TRUE)</f>
        <v>1894655</v>
      </c>
      <c r="L70" s="12">
        <f>Table3[[#This Row],[Volume]]/Table3[[#This Row],[Volume average]]</f>
        <v>1.4435957997630176</v>
      </c>
      <c r="M70" s="10">
        <f>(Table3[[#This Row],[Price]]-Table3[[#This Row],[52 week high]])/Table3[[#This Row],[52 week high]]</f>
        <v>-0.20358974358974363</v>
      </c>
      <c r="N70" s="4" cm="1">
        <f t="array" ref="N70">_FV(Table3[[#This Row],[Company]],"52 week high",TRUE)</f>
        <v>39</v>
      </c>
      <c r="O70" s="4" cm="1">
        <f t="array" ref="O70">_FV(Table3[[#This Row],[Company]],"52 week low",TRUE)</f>
        <v>26.363600000000002</v>
      </c>
      <c r="P70" s="10">
        <f>(Table3[[#This Row],[Price]]-Table3[[#This Row],[52 week low]]) /Table3[[#This Row],[52 week low]]</f>
        <v>0.17813955605455994</v>
      </c>
    </row>
    <row r="71" spans="1:16" x14ac:dyDescent="0.25">
      <c r="A71" t="e" vm="72">
        <v>#VALUE!</v>
      </c>
      <c r="B71" s="3" t="str" cm="1">
        <f t="array" ref="B71">_FV(Table3[[#This Row],[Company]],"Ticker symbol",TRUE)</f>
        <v>BA</v>
      </c>
      <c r="C71" s="18" t="str" cm="1">
        <f t="array" ref="C71">_FV(A71,"Industry")</f>
        <v>Aerospace &amp; Defense</v>
      </c>
      <c r="D71" s="4" cm="1">
        <f t="array" ref="D71">_FV(Table3[[#This Row],[Company]],"Price")</f>
        <v>230.61</v>
      </c>
      <c r="E71" s="8" cm="1">
        <f t="array" ref="E71">_FV(Table3[[#This Row],[Company]],"P/E",TRUE)</f>
        <v>0</v>
      </c>
      <c r="F71" s="5" cm="1">
        <f t="array" ref="F71">_FV(Table3[[#This Row],[Company]],"Change (%)",TRUE)</f>
        <v>2.9371000000000001E-2</v>
      </c>
      <c r="G71" s="22" cm="1">
        <f t="array" ref="G71">_FV(Table3[[#This Row],[Company]],"Change % (Extended hours)",TRUE)</f>
        <v>1.691E-3</v>
      </c>
      <c r="H71" s="8" cm="1">
        <f t="array" ref="H71">_FV(Table3[[#This Row],[Company]],"Beta")</f>
        <v>1.6428</v>
      </c>
      <c r="I71" s="6" cm="1">
        <f t="array" ref="I71">_FV(Table3[[#This Row],[Company]],"Market cap",TRUE)</f>
        <v>130752900000</v>
      </c>
      <c r="J71" s="9" cm="1">
        <f t="array" ref="J71">_FV(Table3[[#This Row],[Company]],"Volume")</f>
        <v>21001194</v>
      </c>
      <c r="K71" s="9" cm="1">
        <f t="array" ref="K71">_FV(Table3[[#This Row],[Company]],"Volume average",TRUE)</f>
        <v>14597345</v>
      </c>
      <c r="L71" s="12">
        <f>Table3[[#This Row],[Volume]]/Table3[[#This Row],[Volume average]]</f>
        <v>1.4386995717371891</v>
      </c>
      <c r="M71" s="10">
        <f>(Table3[[#This Row],[Price]]-Table3[[#This Row],[52 week high]])/Table3[[#This Row],[52 week high]]</f>
        <v>-5.5186823992133718E-2</v>
      </c>
      <c r="N71" s="4" cm="1">
        <f t="array" ref="N71">_FV(Table3[[#This Row],[Company]],"52 week high",TRUE)</f>
        <v>244.08</v>
      </c>
      <c r="O71" s="4" cm="1">
        <f t="array" ref="O71">_FV(Table3[[#This Row],[Company]],"52 week low",TRUE)</f>
        <v>89</v>
      </c>
      <c r="P71" s="10">
        <f>(Table3[[#This Row],[Price]]-Table3[[#This Row],[52 week low]]) /Table3[[#This Row],[52 week low]]</f>
        <v>1.5911235955056182</v>
      </c>
    </row>
    <row r="72" spans="1:16" x14ac:dyDescent="0.25">
      <c r="A72" t="e" vm="73">
        <v>#VALUE!</v>
      </c>
      <c r="B72" s="3" t="str" cm="1">
        <f t="array" ref="B72">_FV(Table3[[#This Row],[Company]],"Ticker symbol",TRUE)</f>
        <v>BIIB</v>
      </c>
      <c r="C72" s="18" t="str" cm="1">
        <f t="array" ref="C72">_FV(A72,"Industry")</f>
        <v>Pharmaceuticals</v>
      </c>
      <c r="D72" s="4" cm="1">
        <f t="array" ref="D72">_FV(Table3[[#This Row],[Company]],"Price")</f>
        <v>266.49</v>
      </c>
      <c r="E72" s="8" cm="1">
        <f t="array" ref="E72">_FV(Table3[[#This Row],[Company]],"P/E",TRUE)</f>
        <v>11.0425</v>
      </c>
      <c r="F72" s="5" cm="1">
        <f t="array" ref="F72">_FV(Table3[[#This Row],[Company]],"Change (%)",TRUE)</f>
        <v>-1.3037E-2</v>
      </c>
      <c r="G72" s="22" cm="1">
        <f t="array" ref="G72">_FV(Table3[[#This Row],[Company]],"Change % (Extended hours)",TRUE)</f>
        <v>6.0419999999999996E-3</v>
      </c>
      <c r="H72" s="8" cm="1">
        <f t="array" ref="H72">_FV(Table3[[#This Row],[Company]],"Beta")</f>
        <v>0.45739999999999997</v>
      </c>
      <c r="I72" s="6" cm="1">
        <f t="array" ref="I72">_FV(Table3[[#This Row],[Company]],"Market cap",TRUE)</f>
        <v>41132170000</v>
      </c>
      <c r="J72" s="9" cm="1">
        <f t="array" ref="J72">_FV(Table3[[#This Row],[Company]],"Volume")</f>
        <v>1769111</v>
      </c>
      <c r="K72" s="9" cm="1">
        <f t="array" ref="K72">_FV(Table3[[#This Row],[Company]],"Volume average",TRUE)</f>
        <v>1230430</v>
      </c>
      <c r="L72" s="12">
        <f>Table3[[#This Row],[Volume]]/Table3[[#This Row],[Volume average]]</f>
        <v>1.4377989808440952</v>
      </c>
      <c r="M72" s="10">
        <f>(Table3[[#This Row],[Price]]-Table3[[#This Row],[52 week high]])/Table3[[#This Row],[52 week high]]</f>
        <v>-0.26772367553308418</v>
      </c>
      <c r="N72" s="4" cm="1">
        <f t="array" ref="N72">_FV(Table3[[#This Row],[Company]],"52 week high",TRUE)</f>
        <v>363.92</v>
      </c>
      <c r="O72" s="4" cm="1">
        <f t="array" ref="O72">_FV(Table3[[#This Row],[Company]],"52 week low",TRUE)</f>
        <v>223.25</v>
      </c>
      <c r="P72" s="10">
        <f>(Table3[[#This Row],[Price]]-Table3[[#This Row],[52 week low]]) /Table3[[#This Row],[52 week low]]</f>
        <v>0.19368421052631582</v>
      </c>
    </row>
    <row r="73" spans="1:16" x14ac:dyDescent="0.25">
      <c r="A73" t="e" vm="74">
        <v>#VALUE!</v>
      </c>
      <c r="B73" s="3" t="str" cm="1">
        <f t="array" ref="B73">_FV(Table3[[#This Row],[Company]],"Ticker symbol",TRUE)</f>
        <v>WRK</v>
      </c>
      <c r="C73" s="18" t="str" cm="1">
        <f t="array" ref="C73">_FV(A73,"Industry")</f>
        <v>Containers &amp; Packaging</v>
      </c>
      <c r="D73" s="4" cm="1">
        <f t="array" ref="D73">_FV(Table3[[#This Row],[Company]],"Price")</f>
        <v>52.95</v>
      </c>
      <c r="E73" s="8" cm="1">
        <f t="array" ref="E73">_FV(Table3[[#This Row],[Company]],"P/E",TRUE)</f>
        <v>0</v>
      </c>
      <c r="F73" s="5" cm="1">
        <f t="array" ref="F73">_FV(Table3[[#This Row],[Company]],"Change (%)",TRUE)</f>
        <v>-4.3249999999999999E-3</v>
      </c>
      <c r="G73" s="22" cm="1">
        <f t="array" ref="G73">_FV(Table3[[#This Row],[Company]],"Change % (Extended hours)",TRUE)</f>
        <v>3.3989999999999997E-3</v>
      </c>
      <c r="H73" s="8" cm="1">
        <f t="array" ref="H73">_FV(Table3[[#This Row],[Company]],"Beta")</f>
        <v>1.2081</v>
      </c>
      <c r="I73" s="6" cm="1">
        <f t="array" ref="I73">_FV(Table3[[#This Row],[Company]],"Market cap",TRUE)</f>
        <v>14013830000</v>
      </c>
      <c r="J73" s="9" cm="1">
        <f t="array" ref="J73">_FV(Table3[[#This Row],[Company]],"Volume")</f>
        <v>3517643</v>
      </c>
      <c r="K73" s="9" cm="1">
        <f t="array" ref="K73">_FV(Table3[[#This Row],[Company]],"Volume average",TRUE)</f>
        <v>2470680</v>
      </c>
      <c r="L73" s="12">
        <f>Table3[[#This Row],[Volume]]/Table3[[#This Row],[Volume average]]</f>
        <v>1.4237549986238607</v>
      </c>
      <c r="M73" s="10">
        <f>(Table3[[#This Row],[Price]]-Table3[[#This Row],[52 week high]])/Table3[[#This Row],[52 week high]]</f>
        <v>-1.9444444444444393E-2</v>
      </c>
      <c r="N73" s="4" cm="1">
        <f t="array" ref="N73">_FV(Table3[[#This Row],[Company]],"52 week high",TRUE)</f>
        <v>54</v>
      </c>
      <c r="O73" s="4" cm="1">
        <f t="array" ref="O73">_FV(Table3[[#This Row],[Company]],"52 week low",TRUE)</f>
        <v>21.5</v>
      </c>
      <c r="P73" s="10">
        <f>(Table3[[#This Row],[Price]]-Table3[[#This Row],[52 week low]]) /Table3[[#This Row],[52 week low]]</f>
        <v>1.4627906976744187</v>
      </c>
    </row>
    <row r="74" spans="1:16" ht="24.75" x14ac:dyDescent="0.25">
      <c r="A74" t="e" vm="75">
        <v>#VALUE!</v>
      </c>
      <c r="B74" s="3" t="str" cm="1">
        <f t="array" ref="B74">_FV(Table3[[#This Row],[Company]],"Ticker symbol",TRUE)</f>
        <v>NDAQ</v>
      </c>
      <c r="C74" s="18" t="str" cm="1">
        <f t="array" ref="C74">_FV(A74,"Industry")</f>
        <v>Investment Banking &amp; Investment Services</v>
      </c>
      <c r="D74" s="4" cm="1">
        <f t="array" ref="D74">_FV(Table3[[#This Row],[Company]],"Price")</f>
        <v>146.65</v>
      </c>
      <c r="E74" s="8" cm="1">
        <f t="array" ref="E74">_FV(Table3[[#This Row],[Company]],"P/E",TRUE)</f>
        <v>25.939</v>
      </c>
      <c r="F74" s="5" cm="1">
        <f t="array" ref="F74">_FV(Table3[[#This Row],[Company]],"Change (%)",TRUE)</f>
        <v>1.1449000000000001E-2</v>
      </c>
      <c r="G74" s="22" cm="1">
        <f t="array" ref="G74">_FV(Table3[[#This Row],[Company]],"Change % (Extended hours)",TRUE)</f>
        <v>0</v>
      </c>
      <c r="H74" s="8" cm="1">
        <f t="array" ref="H74">_FV(Table3[[#This Row],[Company]],"Beta")</f>
        <v>0.83640000000000003</v>
      </c>
      <c r="I74" s="6" cm="1">
        <f t="array" ref="I74">_FV(Table3[[#This Row],[Company]],"Market cap",TRUE)</f>
        <v>23893720000</v>
      </c>
      <c r="J74" s="9" cm="1">
        <f t="array" ref="J74">_FV(Table3[[#This Row],[Company]],"Volume")</f>
        <v>1113875</v>
      </c>
      <c r="K74" s="9" cm="1">
        <f t="array" ref="K74">_FV(Table3[[#This Row],[Company]],"Volume average",TRUE)</f>
        <v>788494</v>
      </c>
      <c r="L74" s="12">
        <f>Table3[[#This Row],[Volume]]/Table3[[#This Row],[Volume average]]</f>
        <v>1.4126613518936098</v>
      </c>
      <c r="M74" s="10">
        <f>(Table3[[#This Row],[Price]]-Table3[[#This Row],[52 week high]])/Table3[[#This Row],[52 week high]]</f>
        <v>-1.9325932860772947E-2</v>
      </c>
      <c r="N74" s="4" cm="1">
        <f t="array" ref="N74">_FV(Table3[[#This Row],[Company]],"52 week high",TRUE)</f>
        <v>149.54</v>
      </c>
      <c r="O74" s="4" cm="1">
        <f t="array" ref="O74">_FV(Table3[[#This Row],[Company]],"52 week low",TRUE)</f>
        <v>71.66</v>
      </c>
      <c r="P74" s="10">
        <f>(Table3[[#This Row],[Price]]-Table3[[#This Row],[52 week low]]) /Table3[[#This Row],[52 week low]]</f>
        <v>1.0464694390175833</v>
      </c>
    </row>
    <row r="75" spans="1:16" x14ac:dyDescent="0.25">
      <c r="A75" t="e" vm="76">
        <v>#VALUE!</v>
      </c>
      <c r="B75" s="3" t="str" cm="1">
        <f t="array" ref="B75">_FV(Table3[[#This Row],[Company]],"Ticker symbol",TRUE)</f>
        <v>GD</v>
      </c>
      <c r="C75" s="18" t="str" cm="1">
        <f t="array" ref="C75">_FV(A75,"Industry")</f>
        <v>Aerospace &amp; Defense</v>
      </c>
      <c r="D75" s="4" cm="1">
        <f t="array" ref="D75">_FV(Table3[[#This Row],[Company]],"Price")</f>
        <v>168.74</v>
      </c>
      <c r="E75" s="8" cm="1">
        <f t="array" ref="E75">_FV(Table3[[#This Row],[Company]],"P/E",TRUE)</f>
        <v>15.695600000000001</v>
      </c>
      <c r="F75" s="5" cm="1">
        <f t="array" ref="F75">_FV(Table3[[#This Row],[Company]],"Change (%)",TRUE)</f>
        <v>-2.2873000000000001E-2</v>
      </c>
      <c r="G75" s="22" cm="1">
        <f t="array" ref="G75">_FV(Table3[[#This Row],[Company]],"Change % (Extended hours)",TRUE)</f>
        <v>1.1849999999999999E-4</v>
      </c>
      <c r="H75" s="8" cm="1">
        <f t="array" ref="H75">_FV(Table3[[#This Row],[Company]],"Beta")</f>
        <v>1.0989</v>
      </c>
      <c r="I75" s="6" cm="1">
        <f t="array" ref="I75">_FV(Table3[[#This Row],[Company]],"Market cap",TRUE)</f>
        <v>49435050000</v>
      </c>
      <c r="J75" s="9" cm="1">
        <f t="array" ref="J75">_FV(Table3[[#This Row],[Company]],"Volume")</f>
        <v>1846378</v>
      </c>
      <c r="K75" s="9" cm="1">
        <f t="array" ref="K75">_FV(Table3[[#This Row],[Company]],"Volume average",TRUE)</f>
        <v>1313563</v>
      </c>
      <c r="L75" s="12">
        <f>Table3[[#This Row],[Volume]]/Table3[[#This Row],[Volume average]]</f>
        <v>1.4056257674736574</v>
      </c>
      <c r="M75" s="10">
        <f>(Table3[[#This Row],[Price]]-Table3[[#This Row],[52 week high]])/Table3[[#This Row],[52 week high]]</f>
        <v>-3.7256803788440693E-2</v>
      </c>
      <c r="N75" s="4" cm="1">
        <f t="array" ref="N75">_FV(Table3[[#This Row],[Company]],"52 week high",TRUE)</f>
        <v>175.27</v>
      </c>
      <c r="O75" s="4" cm="1">
        <f t="array" ref="O75">_FV(Table3[[#This Row],[Company]],"52 week low",TRUE)</f>
        <v>100.55</v>
      </c>
      <c r="P75" s="10">
        <f>(Table3[[#This Row],[Price]]-Table3[[#This Row],[52 week low]]) /Table3[[#This Row],[52 week low]]</f>
        <v>0.67817006464445562</v>
      </c>
    </row>
    <row r="76" spans="1:16" x14ac:dyDescent="0.25">
      <c r="A76" t="e" vm="77">
        <v>#VALUE!</v>
      </c>
      <c r="B76" s="3" t="str" cm="1">
        <f t="array" ref="B76">_FV(Table3[[#This Row],[Company]],"Ticker symbol",TRUE)</f>
        <v>KO</v>
      </c>
      <c r="C76" s="18" t="str" cm="1">
        <f t="array" ref="C76">_FV(A76,"Industry")</f>
        <v>Beverages</v>
      </c>
      <c r="D76" s="4" cm="1">
        <f t="array" ref="D76">_FV(Table3[[#This Row],[Company]],"Price")</f>
        <v>50.86</v>
      </c>
      <c r="E76" s="8" cm="1">
        <f t="array" ref="E76">_FV(Table3[[#This Row],[Company]],"P/E",TRUE)</f>
        <v>28.814699999999998</v>
      </c>
      <c r="F76" s="5" cm="1">
        <f t="array" ref="F76">_FV(Table3[[#This Row],[Company]],"Change (%)",TRUE)</f>
        <v>-1.5105E-2</v>
      </c>
      <c r="G76" s="22" cm="1">
        <f t="array" ref="G76">_FV(Table3[[#This Row],[Company]],"Change % (Extended hours)",TRUE)</f>
        <v>4.326E-3</v>
      </c>
      <c r="H76" s="8" cm="1">
        <f t="array" ref="H76">_FV(Table3[[#This Row],[Company]],"Beta")</f>
        <v>0.60040000000000004</v>
      </c>
      <c r="I76" s="6" cm="1">
        <f t="array" ref="I76">_FV(Table3[[#This Row],[Company]],"Market cap",TRUE)</f>
        <v>222532900000</v>
      </c>
      <c r="J76" s="9" cm="1">
        <f t="array" ref="J76">_FV(Table3[[#This Row],[Company]],"Volume")</f>
        <v>23082680</v>
      </c>
      <c r="K76" s="9" cm="1">
        <f t="array" ref="K76">_FV(Table3[[#This Row],[Company]],"Volume average",TRUE)</f>
        <v>16423357</v>
      </c>
      <c r="L76" s="12">
        <f>Table3[[#This Row],[Volume]]/Table3[[#This Row],[Volume average]]</f>
        <v>1.4054787946215868</v>
      </c>
      <c r="M76" s="10">
        <f>(Table3[[#This Row],[Price]]-Table3[[#This Row],[52 week high]])/Table3[[#This Row],[52 week high]]</f>
        <v>-7.4094301838703816E-2</v>
      </c>
      <c r="N76" s="4" cm="1">
        <f t="array" ref="N76">_FV(Table3[[#This Row],[Company]],"52 week high",TRUE)</f>
        <v>54.93</v>
      </c>
      <c r="O76" s="4" cm="1">
        <f t="array" ref="O76">_FV(Table3[[#This Row],[Company]],"52 week low",TRUE)</f>
        <v>36.270000000000003</v>
      </c>
      <c r="P76" s="10">
        <f>(Table3[[#This Row],[Price]]-Table3[[#This Row],[52 week low]]) /Table3[[#This Row],[52 week low]]</f>
        <v>0.40226082161566018</v>
      </c>
    </row>
    <row r="77" spans="1:16" ht="24.75" x14ac:dyDescent="0.25">
      <c r="A77" t="e" vm="78">
        <v>#VALUE!</v>
      </c>
      <c r="B77" s="3" t="str" cm="1">
        <f t="array" ref="B77">_FV(Table3[[#This Row],[Company]],"Ticker symbol",TRUE)</f>
        <v>SLB</v>
      </c>
      <c r="C77" s="18" t="str" cm="1">
        <f t="array" ref="C77">_FV(A77,"Industry")</f>
        <v>Oil &amp; Gas Related Equipment and Services</v>
      </c>
      <c r="D77" s="4" cm="1">
        <f t="array" ref="D77">_FV(Table3[[#This Row],[Company]],"Price")</f>
        <v>29.35</v>
      </c>
      <c r="E77" s="8" cm="1">
        <f t="array" ref="E77">_FV(Table3[[#This Row],[Company]],"P/E",TRUE)</f>
        <v>0</v>
      </c>
      <c r="F77" s="5" cm="1">
        <f t="array" ref="F77">_FV(Table3[[#This Row],[Company]],"Change (%)",TRUE)</f>
        <v>-1.2116999999999999E-2</v>
      </c>
      <c r="G77" s="22" cm="1">
        <f t="array" ref="G77">_FV(Table3[[#This Row],[Company]],"Change % (Extended hours)",TRUE)</f>
        <v>-3.4070000000000004E-4</v>
      </c>
      <c r="H77" s="8" cm="1">
        <f t="array" ref="H77">_FV(Table3[[#This Row],[Company]],"Beta")</f>
        <v>2.4613</v>
      </c>
      <c r="I77" s="6" cm="1">
        <f t="array" ref="I77">_FV(Table3[[#This Row],[Company]],"Market cap",TRUE)</f>
        <v>41542580000</v>
      </c>
      <c r="J77" s="9" cm="1">
        <f t="array" ref="J77">_FV(Table3[[#This Row],[Company]],"Volume")</f>
        <v>20585202</v>
      </c>
      <c r="K77" s="9" cm="1">
        <f t="array" ref="K77">_FV(Table3[[#This Row],[Company]],"Volume average",TRUE)</f>
        <v>14717483</v>
      </c>
      <c r="L77" s="12">
        <f>Table3[[#This Row],[Volume]]/Table3[[#This Row],[Volume average]]</f>
        <v>1.3986903874799788</v>
      </c>
      <c r="M77" s="10">
        <f>(Table3[[#This Row],[Price]]-Table3[[#This Row],[52 week high]])/Table3[[#This Row],[52 week high]]</f>
        <v>-2.3781806086811901E-2</v>
      </c>
      <c r="N77" s="4" cm="1">
        <f t="array" ref="N77">_FV(Table3[[#This Row],[Company]],"52 week high",TRUE)</f>
        <v>30.065000000000001</v>
      </c>
      <c r="O77" s="4" cm="1">
        <f t="array" ref="O77">_FV(Table3[[#This Row],[Company]],"52 week low",TRUE)</f>
        <v>11.87</v>
      </c>
      <c r="P77" s="10">
        <f>(Table3[[#This Row],[Price]]-Table3[[#This Row],[52 week low]]) /Table3[[#This Row],[52 week low]]</f>
        <v>1.4726200505475995</v>
      </c>
    </row>
    <row r="78" spans="1:16" ht="24.75" x14ac:dyDescent="0.25">
      <c r="A78" t="e" vm="79">
        <v>#VALUE!</v>
      </c>
      <c r="B78" s="3" t="str" cm="1">
        <f t="array" ref="B78">_FV(Table3[[#This Row],[Company]],"Ticker symbol",TRUE)</f>
        <v>NVDA</v>
      </c>
      <c r="C78" s="18" t="str" cm="1">
        <f t="array" ref="C78">_FV(A78,"Industry")</f>
        <v>Semiconductors &amp; Semiconductor Equipment</v>
      </c>
      <c r="D78" s="4" cm="1">
        <f t="array" ref="D78">_FV(Table3[[#This Row],[Company]],"Price")</f>
        <v>500.81</v>
      </c>
      <c r="E78" s="8" cm="1">
        <f t="array" ref="E78">_FV(Table3[[#This Row],[Company]],"P/E",TRUE)</f>
        <v>67.202699999999993</v>
      </c>
      <c r="F78" s="5" cm="1">
        <f t="array" ref="F78">_FV(Table3[[#This Row],[Company]],"Change (%)",TRUE)</f>
        <v>8.0333000000000002E-2</v>
      </c>
      <c r="G78" s="22" cm="1">
        <f t="array" ref="G78">_FV(Table3[[#This Row],[Company]],"Change % (Extended hours)",TRUE)</f>
        <v>2.5760000000000002E-3</v>
      </c>
      <c r="H78" s="8" cm="1">
        <f t="array" ref="H78">_FV(Table3[[#This Row],[Company]],"Beta")</f>
        <v>1.4258999999999999</v>
      </c>
      <c r="I78" s="6" cm="1">
        <f t="array" ref="I78">_FV(Table3[[#This Row],[Company]],"Market cap",TRUE)</f>
        <v>287512600000</v>
      </c>
      <c r="J78" s="9" cm="1">
        <f t="array" ref="J78">_FV(Table3[[#This Row],[Company]],"Volume")</f>
        <v>13045638</v>
      </c>
      <c r="K78" s="9" cm="1">
        <f t="array" ref="K78">_FV(Table3[[#This Row],[Company]],"Volume average",TRUE)</f>
        <v>9335661</v>
      </c>
      <c r="L78" s="12">
        <f>Table3[[#This Row],[Volume]]/Table3[[#This Row],[Volume average]]</f>
        <v>1.3973984273850562</v>
      </c>
      <c r="M78" s="10">
        <f>(Table3[[#This Row],[Price]]-Table3[[#This Row],[52 week high]])/Table3[[#This Row],[52 week high]]</f>
        <v>-0.18554236461213203</v>
      </c>
      <c r="N78" s="4" cm="1">
        <f t="array" ref="N78">_FV(Table3[[#This Row],[Company]],"52 week high",TRUE)</f>
        <v>614.9</v>
      </c>
      <c r="O78" s="4" cm="1">
        <f t="array" ref="O78">_FV(Table3[[#This Row],[Company]],"52 week low",TRUE)</f>
        <v>180.6807</v>
      </c>
      <c r="P78" s="10">
        <f>(Table3[[#This Row],[Price]]-Table3[[#This Row],[52 week low]]) /Table3[[#This Row],[52 week low]]</f>
        <v>1.7717957701071558</v>
      </c>
    </row>
    <row r="79" spans="1:16" x14ac:dyDescent="0.25">
      <c r="A79" t="e" vm="80">
        <v>#VALUE!</v>
      </c>
      <c r="B79" s="3" t="str" cm="1">
        <f t="array" ref="B79">_FV(Table3[[#This Row],[Company]],"Ticker symbol",TRUE)</f>
        <v>LIN</v>
      </c>
      <c r="C79" s="18" t="str" cm="1">
        <f t="array" ref="C79">_FV(A79,"Industry")</f>
        <v>Chemicals</v>
      </c>
      <c r="D79" s="4" cm="1">
        <f t="array" ref="D79">_FV(Table3[[#This Row],[Company]],"Price")</f>
        <v>262.33999999999997</v>
      </c>
      <c r="E79" s="8" cm="1">
        <f t="array" ref="E79">_FV(Table3[[#This Row],[Company]],"P/E",TRUE)</f>
        <v>53.936</v>
      </c>
      <c r="F79" s="5" cm="1">
        <f t="array" ref="F79">_FV(Table3[[#This Row],[Company]],"Change (%)",TRUE)</f>
        <v>3.4137000000000001E-2</v>
      </c>
      <c r="G79" s="22" cm="1">
        <f t="array" ref="G79">_FV(Table3[[#This Row],[Company]],"Change % (Extended hours)",TRUE)</f>
        <v>1.014E-2</v>
      </c>
      <c r="H79" s="8" cm="1">
        <f t="array" ref="H79">_FV(Table3[[#This Row],[Company]],"Beta")</f>
        <v>0.77390000000000003</v>
      </c>
      <c r="I79" s="6" cm="1">
        <f t="array" ref="I79">_FV(Table3[[#This Row],[Company]],"Market cap",TRUE)</f>
        <v>132633100000</v>
      </c>
      <c r="J79" s="9" cm="1">
        <f t="array" ref="J79">_FV(Table3[[#This Row],[Company]],"Volume")</f>
        <v>2812161</v>
      </c>
      <c r="K79" s="9" cm="1">
        <f t="array" ref="K79">_FV(Table3[[#This Row],[Company]],"Volume average",TRUE)</f>
        <v>2013515</v>
      </c>
      <c r="L79" s="12">
        <f>Table3[[#This Row],[Volume]]/Table3[[#This Row],[Volume average]]</f>
        <v>1.3966426870423116</v>
      </c>
      <c r="M79" s="10">
        <f>(Table3[[#This Row],[Price]]-Table3[[#This Row],[52 week high]])/Table3[[#This Row],[52 week high]]</f>
        <v>-4.4559774196485526E-2</v>
      </c>
      <c r="N79" s="4" cm="1">
        <f t="array" ref="N79">_FV(Table3[[#This Row],[Company]],"52 week high",TRUE)</f>
        <v>274.57499999999999</v>
      </c>
      <c r="O79" s="4" cm="1">
        <f t="array" ref="O79">_FV(Table3[[#This Row],[Company]],"52 week low",TRUE)</f>
        <v>146.71</v>
      </c>
      <c r="P79" s="10">
        <f>(Table3[[#This Row],[Price]]-Table3[[#This Row],[52 week low]]) /Table3[[#This Row],[52 week low]]</f>
        <v>0.78815350010224228</v>
      </c>
    </row>
    <row r="80" spans="1:16" x14ac:dyDescent="0.25">
      <c r="A80" t="e" vm="81">
        <v>#VALUE!</v>
      </c>
      <c r="B80" s="3" t="str" cm="1">
        <f t="array" ref="B80">_FV(Table3[[#This Row],[Company]],"Ticker symbol",TRUE)</f>
        <v>AMCR</v>
      </c>
      <c r="C80" s="18" t="str" cm="1">
        <f t="array" ref="C80">_FV(A80,"Industry")</f>
        <v>Containers &amp; Packaging</v>
      </c>
      <c r="D80" s="4" cm="1">
        <f t="array" ref="D80">_FV(Table3[[#This Row],[Company]],"Price")</f>
        <v>11.75</v>
      </c>
      <c r="E80" s="8" cm="1">
        <f t="array" ref="E80">_FV(Table3[[#This Row],[Company]],"P/E",TRUE)</f>
        <v>23.852499999999999</v>
      </c>
      <c r="F80" s="5" cm="1">
        <f t="array" ref="F80">_FV(Table3[[#This Row],[Company]],"Change (%)",TRUE)</f>
        <v>-8.5029999999999991E-4</v>
      </c>
      <c r="G80" s="22" cm="1">
        <f t="array" ref="G80">_FV(Table3[[#This Row],[Company]],"Change % (Extended hours)",TRUE)</f>
        <v>0</v>
      </c>
      <c r="H80" s="3" t="e" cm="1" vm="71">
        <f t="array" ref="H80">_FV(Table3[[#This Row],[Company]],"Beta")</f>
        <v>#VALUE!</v>
      </c>
      <c r="I80" s="6" cm="1">
        <f t="array" ref="I80">_FV(Table3[[#This Row],[Company]],"Market cap",TRUE)</f>
        <v>18368860000</v>
      </c>
      <c r="J80" s="9" cm="1">
        <f t="array" ref="J80">_FV(Table3[[#This Row],[Company]],"Volume")</f>
        <v>8763722</v>
      </c>
      <c r="K80" s="9" cm="1">
        <f t="array" ref="K80">_FV(Table3[[#This Row],[Company]],"Volume average",TRUE)</f>
        <v>6294892</v>
      </c>
      <c r="L80" s="12">
        <f>Table3[[#This Row],[Volume]]/Table3[[#This Row],[Volume average]]</f>
        <v>1.392195767616029</v>
      </c>
      <c r="M80" s="10">
        <f>(Table3[[#This Row],[Price]]-Table3[[#This Row],[52 week high]])/Table3[[#This Row],[52 week high]]</f>
        <v>-5.2419354838709707E-2</v>
      </c>
      <c r="N80" s="4" cm="1">
        <f t="array" ref="N80">_FV(Table3[[#This Row],[Company]],"52 week high",TRUE)</f>
        <v>12.4</v>
      </c>
      <c r="O80" s="4" cm="1">
        <f t="array" ref="O80">_FV(Table3[[#This Row],[Company]],"52 week low",TRUE)</f>
        <v>5.8</v>
      </c>
      <c r="P80" s="10">
        <f>(Table3[[#This Row],[Price]]-Table3[[#This Row],[52 week low]]) /Table3[[#This Row],[52 week low]]</f>
        <v>1.0258620689655173</v>
      </c>
    </row>
    <row r="81" spans="1:16" x14ac:dyDescent="0.25">
      <c r="A81" t="e" vm="82">
        <v>#VALUE!</v>
      </c>
      <c r="B81" s="3" t="str" cm="1">
        <f t="array" ref="B81">_FV(Table3[[#This Row],[Company]],"Ticker symbol",TRUE)</f>
        <v>FITB</v>
      </c>
      <c r="C81" s="18" t="str" cm="1">
        <f t="array" ref="C81">_FV(A81,"Industry")</f>
        <v>Banking Services</v>
      </c>
      <c r="D81" s="4" cm="1">
        <f t="array" ref="D81">_FV(Table3[[#This Row],[Company]],"Price")</f>
        <v>36.704999999999998</v>
      </c>
      <c r="E81" s="8" cm="1">
        <f t="array" ref="E81">_FV(Table3[[#This Row],[Company]],"P/E",TRUE)</f>
        <v>20.639399999999998</v>
      </c>
      <c r="F81" s="5" cm="1">
        <f t="array" ref="F81">_FV(Table3[[#This Row],[Company]],"Change (%)",TRUE)</f>
        <v>-2.7424E-2</v>
      </c>
      <c r="G81" s="22" cm="1">
        <f t="array" ref="G81">_FV(Table3[[#This Row],[Company]],"Change % (Extended hours)",TRUE)</f>
        <v>-6.9470000000000001E-3</v>
      </c>
      <c r="H81" s="8" cm="1">
        <f t="array" ref="H81">_FV(Table3[[#This Row],[Company]],"Beta")</f>
        <v>1.5773999999999999</v>
      </c>
      <c r="I81" s="6" cm="1">
        <f t="array" ref="I81">_FV(Table3[[#This Row],[Company]],"Market cap",TRUE)</f>
        <v>26834750000</v>
      </c>
      <c r="J81" s="9" cm="1">
        <f t="array" ref="J81">_FV(Table3[[#This Row],[Company]],"Volume")</f>
        <v>8381185</v>
      </c>
      <c r="K81" s="9" cm="1">
        <f t="array" ref="K81">_FV(Table3[[#This Row],[Company]],"Volume average",TRUE)</f>
        <v>6031982</v>
      </c>
      <c r="L81" s="12">
        <f>Table3[[#This Row],[Volume]]/Table3[[#This Row],[Volume average]]</f>
        <v>1.3894578929446408</v>
      </c>
      <c r="M81" s="10">
        <f>(Table3[[#This Row],[Price]]-Table3[[#This Row],[52 week high]])/Table3[[#This Row],[52 week high]]</f>
        <v>-5.0691840165524402E-2</v>
      </c>
      <c r="N81" s="4" cm="1">
        <f t="array" ref="N81">_FV(Table3[[#This Row],[Company]],"52 week high",TRUE)</f>
        <v>38.664999999999999</v>
      </c>
      <c r="O81" s="4" cm="1">
        <f t="array" ref="O81">_FV(Table3[[#This Row],[Company]],"52 week low",TRUE)</f>
        <v>11.1</v>
      </c>
      <c r="P81" s="10">
        <f>(Table3[[#This Row],[Price]]-Table3[[#This Row],[52 week low]]) /Table3[[#This Row],[52 week low]]</f>
        <v>2.3067567567567564</v>
      </c>
    </row>
    <row r="82" spans="1:16" ht="24.75" x14ac:dyDescent="0.25">
      <c r="A82" t="e" vm="83">
        <v>#VALUE!</v>
      </c>
      <c r="B82" s="3" t="str" cm="1">
        <f t="array" ref="B82">_FV(Table3[[#This Row],[Company]],"Ticker symbol",TRUE)</f>
        <v>BLK</v>
      </c>
      <c r="C82" s="18" t="str" cm="1">
        <f t="array" ref="C82">_FV(A82,"Industry")</f>
        <v>Investment Banking &amp; Investment Services</v>
      </c>
      <c r="D82" s="4" cm="1">
        <f t="array" ref="D82">_FV(Table3[[#This Row],[Company]],"Price")</f>
        <v>722</v>
      </c>
      <c r="E82" s="8" cm="1">
        <f t="array" ref="E82">_FV(Table3[[#This Row],[Company]],"P/E",TRUE)</f>
        <v>21.9163</v>
      </c>
      <c r="F82" s="5" cm="1">
        <f t="array" ref="F82">_FV(Table3[[#This Row],[Company]],"Change (%)",TRUE)</f>
        <v>3.2962999999999999E-2</v>
      </c>
      <c r="G82" s="22" cm="1">
        <f t="array" ref="G82">_FV(Table3[[#This Row],[Company]],"Change % (Extended hours)",TRUE)</f>
        <v>-8.7260000000000011E-3</v>
      </c>
      <c r="H82" s="8" cm="1">
        <f t="array" ref="H82">_FV(Table3[[#This Row],[Company]],"Beta")</f>
        <v>1.1574</v>
      </c>
      <c r="I82" s="6" cm="1">
        <f t="array" ref="I82">_FV(Table3[[#This Row],[Company]],"Market cap",TRUE)</f>
        <v>106685000000</v>
      </c>
      <c r="J82" s="9" cm="1">
        <f t="array" ref="J82">_FV(Table3[[#This Row],[Company]],"Volume")</f>
        <v>959743</v>
      </c>
      <c r="K82" s="9" cm="1">
        <f t="array" ref="K82">_FV(Table3[[#This Row],[Company]],"Volume average",TRUE)</f>
        <v>690825</v>
      </c>
      <c r="L82" s="12">
        <f>Table3[[#This Row],[Volume]]/Table3[[#This Row],[Volume average]]</f>
        <v>1.3892707994065068</v>
      </c>
      <c r="M82" s="10">
        <f>(Table3[[#This Row],[Price]]-Table3[[#This Row],[52 week high]])/Table3[[#This Row],[52 week high]]</f>
        <v>-8.3756345177664976E-2</v>
      </c>
      <c r="N82" s="4" cm="1">
        <f t="array" ref="N82">_FV(Table3[[#This Row],[Company]],"52 week high",TRUE)</f>
        <v>788</v>
      </c>
      <c r="O82" s="4" cm="1">
        <f t="array" ref="O82">_FV(Table3[[#This Row],[Company]],"52 week low",TRUE)</f>
        <v>323.98</v>
      </c>
      <c r="P82" s="10">
        <f>(Table3[[#This Row],[Price]]-Table3[[#This Row],[52 week low]]) /Table3[[#This Row],[52 week low]]</f>
        <v>1.2285326254707079</v>
      </c>
    </row>
    <row r="83" spans="1:16" x14ac:dyDescent="0.25">
      <c r="A83" t="e" vm="84">
        <v>#VALUE!</v>
      </c>
      <c r="B83" s="3" t="str" cm="1">
        <f t="array" ref="B83">_FV(Table3[[#This Row],[Company]],"Ticker symbol",TRUE)</f>
        <v>AMT</v>
      </c>
      <c r="C83" s="18" t="str" cm="1">
        <f t="array" ref="C83">_FV(A83,"Industry")</f>
        <v>Residential &amp; Commercial REIT</v>
      </c>
      <c r="D83" s="4" cm="1">
        <f t="array" ref="D83">_FV(Table3[[#This Row],[Company]],"Price")</f>
        <v>202.7</v>
      </c>
      <c r="E83" s="8" cm="1">
        <f t="array" ref="E83">_FV(Table3[[#This Row],[Company]],"P/E",TRUE)</f>
        <v>52.414999999999999</v>
      </c>
      <c r="F83" s="5" cm="1">
        <f t="array" ref="F83">_FV(Table3[[#This Row],[Company]],"Change (%)",TRUE)</f>
        <v>2.0336E-2</v>
      </c>
      <c r="G83" s="22" cm="1">
        <f t="array" ref="G83">_FV(Table3[[#This Row],[Company]],"Change % (Extended hours)",TRUE)</f>
        <v>7.3999999999999999E-4</v>
      </c>
      <c r="H83" s="8" cm="1">
        <f t="array" ref="H83">_FV(Table3[[#This Row],[Company]],"Beta")</f>
        <v>0.18790000000000001</v>
      </c>
      <c r="I83" s="6" cm="1">
        <f t="array" ref="I83">_FV(Table3[[#This Row],[Company]],"Market cap",TRUE)</f>
        <v>88281410000</v>
      </c>
      <c r="J83" s="9" cm="1">
        <f t="array" ref="J83">_FV(Table3[[#This Row],[Company]],"Volume")</f>
        <v>2988315</v>
      </c>
      <c r="K83" s="9" cm="1">
        <f t="array" ref="K83">_FV(Table3[[#This Row],[Company]],"Volume average",TRUE)</f>
        <v>2154625</v>
      </c>
      <c r="L83" s="12">
        <f>Table3[[#This Row],[Volume]]/Table3[[#This Row],[Volume average]]</f>
        <v>1.3869304403318443</v>
      </c>
      <c r="M83" s="10">
        <f>(Table3[[#This Row],[Price]]-Table3[[#This Row],[52 week high]])/Table3[[#This Row],[52 week high]]</f>
        <v>-0.25532696546656869</v>
      </c>
      <c r="N83" s="4" cm="1">
        <f t="array" ref="N83">_FV(Table3[[#This Row],[Company]],"52 week high",TRUE)</f>
        <v>272.2</v>
      </c>
      <c r="O83" s="4" cm="1">
        <f t="array" ref="O83">_FV(Table3[[#This Row],[Company]],"52 week low",TRUE)</f>
        <v>174.32</v>
      </c>
      <c r="P83" s="10">
        <f>(Table3[[#This Row],[Price]]-Table3[[#This Row],[52 week low]]) /Table3[[#This Row],[52 week low]]</f>
        <v>0.16280403854979347</v>
      </c>
    </row>
    <row r="84" spans="1:16" x14ac:dyDescent="0.25">
      <c r="A84" t="e" vm="85">
        <v>#VALUE!</v>
      </c>
      <c r="B84" s="3" t="str" cm="1">
        <f t="array" ref="B84">_FV(Table3[[#This Row],[Company]],"Ticker symbol",TRUE)</f>
        <v>HD</v>
      </c>
      <c r="C84" s="18" t="str" cm="1">
        <f t="array" ref="C84">_FV(A84,"Industry")</f>
        <v>Specialty Retailers</v>
      </c>
      <c r="D84" s="4" cm="1">
        <f t="array" ref="D84">_FV(Table3[[#This Row],[Company]],"Price")</f>
        <v>264.95999999999998</v>
      </c>
      <c r="E84" s="8" cm="1">
        <f t="array" ref="E84">_FV(Table3[[#This Row],[Company]],"P/E",TRUE)</f>
        <v>21.693000000000001</v>
      </c>
      <c r="F84" s="5" cm="1">
        <f t="array" ref="F84">_FV(Table3[[#This Row],[Company]],"Change (%)",TRUE)</f>
        <v>2.2893E-2</v>
      </c>
      <c r="G84" s="22" cm="1">
        <f t="array" ref="G84">_FV(Table3[[#This Row],[Company]],"Change % (Extended hours)",TRUE)</f>
        <v>1.8490000000000002E-3</v>
      </c>
      <c r="H84" s="8" cm="1">
        <f t="array" ref="H84">_FV(Table3[[#This Row],[Company]],"Beta")</f>
        <v>1.0077</v>
      </c>
      <c r="I84" s="6" cm="1">
        <f t="array" ref="I84">_FV(Table3[[#This Row],[Company]],"Market cap",TRUE)</f>
        <v>278871900000</v>
      </c>
      <c r="J84" s="9" cm="1">
        <f t="array" ref="J84">_FV(Table3[[#This Row],[Company]],"Volume")</f>
        <v>6625292</v>
      </c>
      <c r="K84" s="9" cm="1">
        <f t="array" ref="K84">_FV(Table3[[#This Row],[Company]],"Volume average",TRUE)</f>
        <v>4780042</v>
      </c>
      <c r="L84" s="12">
        <f>Table3[[#This Row],[Volume]]/Table3[[#This Row],[Volume average]]</f>
        <v>1.3860321729390663</v>
      </c>
      <c r="M84" s="10">
        <f>(Table3[[#This Row],[Price]]-Table3[[#This Row],[52 week high]])/Table3[[#This Row],[52 week high]]</f>
        <v>-9.5545314900153638E-2</v>
      </c>
      <c r="N84" s="4" cm="1">
        <f t="array" ref="N84">_FV(Table3[[#This Row],[Company]],"52 week high",TRUE)</f>
        <v>292.95</v>
      </c>
      <c r="O84" s="4" cm="1">
        <f t="array" ref="O84">_FV(Table3[[#This Row],[Company]],"52 week low",TRUE)</f>
        <v>140.63</v>
      </c>
      <c r="P84" s="10">
        <f>(Table3[[#This Row],[Price]]-Table3[[#This Row],[52 week low]]) /Table3[[#This Row],[52 week low]]</f>
        <v>0.88409301002631013</v>
      </c>
    </row>
    <row r="85" spans="1:16" ht="24.75" x14ac:dyDescent="0.25">
      <c r="A85" t="e" vm="86">
        <v>#VALUE!</v>
      </c>
      <c r="B85" s="3" t="str" cm="1">
        <f t="array" ref="B85">_FV(Table3[[#This Row],[Company]],"Ticker symbol",TRUE)</f>
        <v>WAB</v>
      </c>
      <c r="C85" s="18" t="str" cm="1">
        <f t="array" ref="C85">_FV(A85,"Industry")</f>
        <v>Machinery, Equipment &amp; Components</v>
      </c>
      <c r="D85" s="4" cm="1">
        <f t="array" ref="D85">_FV(Table3[[#This Row],[Company]],"Price")</f>
        <v>72.98</v>
      </c>
      <c r="E85" s="8" cm="1">
        <f t="array" ref="E85">_FV(Table3[[#This Row],[Company]],"P/E",TRUE)</f>
        <v>34.276200000000003</v>
      </c>
      <c r="F85" s="5" cm="1">
        <f t="array" ref="F85">_FV(Table3[[#This Row],[Company]],"Change (%)",TRUE)</f>
        <v>-1.8689999999999998E-2</v>
      </c>
      <c r="G85" s="22" cm="1">
        <f t="array" ref="G85">_FV(Table3[[#This Row],[Company]],"Change % (Extended hours)",TRUE)</f>
        <v>0</v>
      </c>
      <c r="H85" s="8" cm="1">
        <f t="array" ref="H85">_FV(Table3[[#This Row],[Company]],"Beta")</f>
        <v>1.6547000000000001</v>
      </c>
      <c r="I85" s="6" cm="1">
        <f t="array" ref="I85">_FV(Table3[[#This Row],[Company]],"Market cap",TRUE)</f>
        <v>14048200000</v>
      </c>
      <c r="J85" s="9" cm="1">
        <f t="array" ref="J85">_FV(Table3[[#This Row],[Company]],"Volume")</f>
        <v>2014316</v>
      </c>
      <c r="K85" s="9" cm="1">
        <f t="array" ref="K85">_FV(Table3[[#This Row],[Company]],"Volume average",TRUE)</f>
        <v>1453952</v>
      </c>
      <c r="L85" s="12">
        <f>Table3[[#This Row],[Volume]]/Table3[[#This Row],[Volume average]]</f>
        <v>1.3854074962584735</v>
      </c>
      <c r="M85" s="10">
        <f>(Table3[[#This Row],[Price]]-Table3[[#This Row],[52 week high]])/Table3[[#This Row],[52 week high]]</f>
        <v>-0.13448766603415549</v>
      </c>
      <c r="N85" s="4" cm="1">
        <f t="array" ref="N85">_FV(Table3[[#This Row],[Company]],"52 week high",TRUE)</f>
        <v>84.32</v>
      </c>
      <c r="O85" s="4" cm="1">
        <f t="array" ref="O85">_FV(Table3[[#This Row],[Company]],"52 week low",TRUE)</f>
        <v>35.07</v>
      </c>
      <c r="P85" s="10">
        <f>(Table3[[#This Row],[Price]]-Table3[[#This Row],[52 week low]]) /Table3[[#This Row],[52 week low]]</f>
        <v>1.0809808953521529</v>
      </c>
    </row>
    <row r="86" spans="1:16" x14ac:dyDescent="0.25">
      <c r="A86" t="e" vm="87">
        <v>#VALUE!</v>
      </c>
      <c r="B86" s="3" t="str" cm="1">
        <f t="array" ref="B86">_FV(Table3[[#This Row],[Company]],"Ticker symbol",TRUE)</f>
        <v>ACN</v>
      </c>
      <c r="C86" s="18" t="str" cm="1">
        <f t="array" ref="C86">_FV(A86,"Industry")</f>
        <v>Software &amp; IT Services</v>
      </c>
      <c r="D86" s="4" cm="1">
        <f t="array" ref="D86">_FV(Table3[[#This Row],[Company]],"Price")</f>
        <v>254.37</v>
      </c>
      <c r="E86" s="8" cm="1">
        <f t="array" ref="E86">_FV(Table3[[#This Row],[Company]],"P/E",TRUE)</f>
        <v>30.5749</v>
      </c>
      <c r="F86" s="5" cm="1">
        <f t="array" ref="F86">_FV(Table3[[#This Row],[Company]],"Change (%)",TRUE)</f>
        <v>1.9969000000000001E-2</v>
      </c>
      <c r="G86" s="22" cm="1">
        <f t="array" ref="G86">_FV(Table3[[#This Row],[Company]],"Change % (Extended hours)",TRUE)</f>
        <v>0</v>
      </c>
      <c r="H86" s="8" cm="1">
        <f t="array" ref="H86">_FV(Table3[[#This Row],[Company]],"Beta")</f>
        <v>1.0865</v>
      </c>
      <c r="I86" s="6" cm="1">
        <f t="array" ref="I86">_FV(Table3[[#This Row],[Company]],"Market cap",TRUE)</f>
        <v>164880500000</v>
      </c>
      <c r="J86" s="9" cm="1">
        <f t="array" ref="J86">_FV(Table3[[#This Row],[Company]],"Volume")</f>
        <v>2729187</v>
      </c>
      <c r="K86" s="9" cm="1">
        <f t="array" ref="K86">_FV(Table3[[#This Row],[Company]],"Volume average",TRUE)</f>
        <v>1972101</v>
      </c>
      <c r="L86" s="12">
        <f>Table3[[#This Row],[Volume]]/Table3[[#This Row],[Volume average]]</f>
        <v>1.3838981877703018</v>
      </c>
      <c r="M86" s="10">
        <f>(Table3[[#This Row],[Price]]-Table3[[#This Row],[52 week high]])/Table3[[#This Row],[52 week high]]</f>
        <v>-6.1971743728777604E-2</v>
      </c>
      <c r="N86" s="4" cm="1">
        <f t="array" ref="N86">_FV(Table3[[#This Row],[Company]],"52 week high",TRUE)</f>
        <v>271.17520000000002</v>
      </c>
      <c r="O86" s="4" cm="1">
        <f t="array" ref="O86">_FV(Table3[[#This Row],[Company]],"52 week low",TRUE)</f>
        <v>137.15199999999999</v>
      </c>
      <c r="P86" s="10">
        <f>(Table3[[#This Row],[Price]]-Table3[[#This Row],[52 week low]]) /Table3[[#This Row],[52 week low]]</f>
        <v>0.85465760615958952</v>
      </c>
    </row>
    <row r="87" spans="1:16" x14ac:dyDescent="0.25">
      <c r="A87" t="e" vm="88">
        <v>#VALUE!</v>
      </c>
      <c r="B87" s="3" t="str" cm="1">
        <f t="array" ref="B87">_FV(Table3[[#This Row],[Company]],"Ticker symbol",TRUE)</f>
        <v>KIM</v>
      </c>
      <c r="C87" s="18" t="str" cm="1">
        <f t="array" ref="C87">_FV(A87,"Industry")</f>
        <v>Residential &amp; Commercial REIT</v>
      </c>
      <c r="D87" s="4" cm="1">
        <f t="array" ref="D87">_FV(Table3[[#This Row],[Company]],"Price")</f>
        <v>19.13</v>
      </c>
      <c r="E87" s="8" cm="1">
        <f t="array" ref="E87">_FV(Table3[[#This Row],[Company]],"P/E",TRUE)</f>
        <v>8.6343999999999994</v>
      </c>
      <c r="F87" s="5" cm="1">
        <f t="array" ref="F87">_FV(Table3[[#This Row],[Company]],"Change (%)",TRUE)</f>
        <v>-1.5440000000000001E-2</v>
      </c>
      <c r="G87" s="22" cm="1">
        <f t="array" ref="G87">_FV(Table3[[#This Row],[Company]],"Change % (Extended hours)",TRUE)</f>
        <v>0</v>
      </c>
      <c r="H87" s="8" cm="1">
        <f t="array" ref="H87">_FV(Table3[[#This Row],[Company]],"Beta")</f>
        <v>1.5031000000000001</v>
      </c>
      <c r="I87" s="6" cm="1">
        <f t="array" ref="I87">_FV(Table3[[#This Row],[Company]],"Market cap",TRUE)</f>
        <v>8475820000</v>
      </c>
      <c r="J87" s="9" cm="1">
        <f t="array" ref="J87">_FV(Table3[[#This Row],[Company]],"Volume")</f>
        <v>6876996</v>
      </c>
      <c r="K87" s="9" cm="1">
        <f t="array" ref="K87">_FV(Table3[[#This Row],[Company]],"Volume average",TRUE)</f>
        <v>4989115</v>
      </c>
      <c r="L87" s="12">
        <f>Table3[[#This Row],[Volume]]/Table3[[#This Row],[Volume average]]</f>
        <v>1.3783999767493833</v>
      </c>
      <c r="M87" s="10">
        <f>(Table3[[#This Row],[Price]]-Table3[[#This Row],[52 week high]])/Table3[[#This Row],[52 week high]]</f>
        <v>-3.0410542321338135E-2</v>
      </c>
      <c r="N87" s="4" cm="1">
        <f t="array" ref="N87">_FV(Table3[[#This Row],[Company]],"52 week high",TRUE)</f>
        <v>19.73</v>
      </c>
      <c r="O87" s="4" cm="1">
        <f t="array" ref="O87">_FV(Table3[[#This Row],[Company]],"52 week low",TRUE)</f>
        <v>7.45</v>
      </c>
      <c r="P87" s="10">
        <f>(Table3[[#This Row],[Price]]-Table3[[#This Row],[52 week low]]) /Table3[[#This Row],[52 week low]]</f>
        <v>1.5677852348993289</v>
      </c>
    </row>
    <row r="88" spans="1:16" x14ac:dyDescent="0.25">
      <c r="A88" t="e" vm="89">
        <v>#VALUE!</v>
      </c>
      <c r="B88" s="3" t="str" cm="1">
        <f t="array" ref="B88">_FV(Table3[[#This Row],[Company]],"Ticker symbol",TRUE)</f>
        <v>DOW</v>
      </c>
      <c r="C88" s="18" t="str" cm="1">
        <f t="array" ref="C88">_FV(A88,"Industry")</f>
        <v>Chemicals</v>
      </c>
      <c r="D88" s="4" cm="1">
        <f t="array" ref="D88">_FV(Table3[[#This Row],[Company]],"Price")</f>
        <v>62.26</v>
      </c>
      <c r="E88" s="8" cm="1">
        <f t="array" ref="E88">_FV(Table3[[#This Row],[Company]],"P/E",TRUE)</f>
        <v>39.120899999999999</v>
      </c>
      <c r="F88" s="5" cm="1">
        <f t="array" ref="F88">_FV(Table3[[#This Row],[Company]],"Change (%)",TRUE)</f>
        <v>-1.8600000000000002E-2</v>
      </c>
      <c r="G88" s="22" cm="1">
        <f t="array" ref="G88">_FV(Table3[[#This Row],[Company]],"Change % (Extended hours)",TRUE)</f>
        <v>6.5849999999999997E-3</v>
      </c>
      <c r="H88" s="3" t="e" cm="1" vm="71">
        <f t="array" ref="H88">_FV(Table3[[#This Row],[Company]],"Beta")</f>
        <v>#VALUE!</v>
      </c>
      <c r="I88" s="6" cm="1">
        <f t="array" ref="I88">_FV(Table3[[#This Row],[Company]],"Market cap",TRUE)</f>
        <v>47277070000</v>
      </c>
      <c r="J88" s="9" cm="1">
        <f t="array" ref="J88">_FV(Table3[[#This Row],[Company]],"Volume")</f>
        <v>5823245</v>
      </c>
      <c r="K88" s="9" cm="1">
        <f t="array" ref="K88">_FV(Table3[[#This Row],[Company]],"Volume average",TRUE)</f>
        <v>4228212</v>
      </c>
      <c r="L88" s="12">
        <f>Table3[[#This Row],[Volume]]/Table3[[#This Row],[Volume average]]</f>
        <v>1.3772358150442787</v>
      </c>
      <c r="M88" s="10">
        <f>(Table3[[#This Row],[Price]]-Table3[[#This Row],[52 week high]])/Table3[[#This Row],[52 week high]]</f>
        <v>-3.1275818771092645E-2</v>
      </c>
      <c r="N88" s="4" cm="1">
        <f t="array" ref="N88">_FV(Table3[[#This Row],[Company]],"52 week high",TRUE)</f>
        <v>64.270099999999999</v>
      </c>
      <c r="O88" s="4" cm="1">
        <f t="array" ref="O88">_FV(Table3[[#This Row],[Company]],"52 week low",TRUE)</f>
        <v>21.95</v>
      </c>
      <c r="P88" s="10">
        <f>(Table3[[#This Row],[Price]]-Table3[[#This Row],[52 week low]]) /Table3[[#This Row],[52 week low]]</f>
        <v>1.8364464692482918</v>
      </c>
    </row>
    <row r="89" spans="1:16" x14ac:dyDescent="0.25">
      <c r="A89" t="e" vm="90">
        <v>#VALUE!</v>
      </c>
      <c r="B89" s="3" t="str" cm="1">
        <f t="array" ref="B89">_FV(Table3[[#This Row],[Company]],"Ticker symbol",TRUE)</f>
        <v>LNT</v>
      </c>
      <c r="C89" s="18" t="str" cm="1">
        <f t="array" ref="C89">_FV(A89,"Industry")</f>
        <v>Electrical Utilities &amp; IPPs</v>
      </c>
      <c r="D89" s="4" cm="1">
        <f t="array" ref="D89">_FV(Table3[[#This Row],[Company]],"Price")</f>
        <v>49.88</v>
      </c>
      <c r="E89" s="8" cm="1">
        <f t="array" ref="E89">_FV(Table3[[#This Row],[Company]],"P/E",TRUE)</f>
        <v>20.104900000000001</v>
      </c>
      <c r="F89" s="5" cm="1">
        <f t="array" ref="F89">_FV(Table3[[#This Row],[Company]],"Change (%)",TRUE)</f>
        <v>3.4200000000000003E-3</v>
      </c>
      <c r="G89" s="22" cm="1">
        <f t="array" ref="G89">_FV(Table3[[#This Row],[Company]],"Change % (Extended hours)",TRUE)</f>
        <v>0</v>
      </c>
      <c r="H89" s="8" cm="1">
        <f t="array" ref="H89">_FV(Table3[[#This Row],[Company]],"Beta")</f>
        <v>0.28470000000000001</v>
      </c>
      <c r="I89" s="6" cm="1">
        <f t="array" ref="I89">_FV(Table3[[#This Row],[Company]],"Market cap",TRUE)</f>
        <v>12421590000</v>
      </c>
      <c r="J89" s="9" cm="1">
        <f t="array" ref="J89">_FV(Table3[[#This Row],[Company]],"Volume")</f>
        <v>1713358</v>
      </c>
      <c r="K89" s="9" cm="1">
        <f t="array" ref="K89">_FV(Table3[[#This Row],[Company]],"Volume average",TRUE)</f>
        <v>1244444</v>
      </c>
      <c r="L89" s="12">
        <f>Table3[[#This Row],[Volume]]/Table3[[#This Row],[Volume average]]</f>
        <v>1.3768060274307241</v>
      </c>
      <c r="M89" s="10">
        <f>(Table3[[#This Row],[Price]]-Table3[[#This Row],[52 week high]])/Table3[[#This Row],[52 week high]]</f>
        <v>-0.14148020654044749</v>
      </c>
      <c r="N89" s="4" cm="1">
        <f t="array" ref="N89">_FV(Table3[[#This Row],[Company]],"52 week high",TRUE)</f>
        <v>58.1</v>
      </c>
      <c r="O89" s="4" cm="1">
        <f t="array" ref="O89">_FV(Table3[[#This Row],[Company]],"52 week low",TRUE)</f>
        <v>37.659999999999997</v>
      </c>
      <c r="P89" s="10">
        <f>(Table3[[#This Row],[Price]]-Table3[[#This Row],[52 week low]]) /Table3[[#This Row],[52 week low]]</f>
        <v>0.32448220924057375</v>
      </c>
    </row>
    <row r="90" spans="1:16" ht="24.75" x14ac:dyDescent="0.25">
      <c r="A90" t="e" vm="91">
        <v>#VALUE!</v>
      </c>
      <c r="B90" s="3" t="str" cm="1">
        <f t="array" ref="B90">_FV(Table3[[#This Row],[Company]],"Ticker symbol",TRUE)</f>
        <v>AME</v>
      </c>
      <c r="C90" s="18" t="str" cm="1">
        <f t="array" ref="C90">_FV(A90,"Industry")</f>
        <v>Machinery, Equipment &amp; Components</v>
      </c>
      <c r="D90" s="4" cm="1">
        <f t="array" ref="D90">_FV(Table3[[#This Row],[Company]],"Price")</f>
        <v>120.63</v>
      </c>
      <c r="E90" s="8" cm="1">
        <f t="array" ref="E90">_FV(Table3[[#This Row],[Company]],"P/E",TRUE)</f>
        <v>32.718899999999998</v>
      </c>
      <c r="F90" s="5" cm="1">
        <f t="array" ref="F90">_FV(Table3[[#This Row],[Company]],"Change (%)",TRUE)</f>
        <v>-2.3081000000000001E-2</v>
      </c>
      <c r="G90" s="22" cm="1">
        <f t="array" ref="G90">_FV(Table3[[#This Row],[Company]],"Change % (Extended hours)",TRUE)</f>
        <v>0</v>
      </c>
      <c r="H90" s="8" cm="1">
        <f t="array" ref="H90">_FV(Table3[[#This Row],[Company]],"Beta")</f>
        <v>1.3376999999999999</v>
      </c>
      <c r="I90" s="6" cm="1">
        <f t="array" ref="I90">_FV(Table3[[#This Row],[Company]],"Market cap",TRUE)</f>
        <v>28470030000</v>
      </c>
      <c r="J90" s="9" cm="1">
        <f t="array" ref="J90">_FV(Table3[[#This Row],[Company]],"Volume")</f>
        <v>1435642</v>
      </c>
      <c r="K90" s="9" cm="1">
        <f t="array" ref="K90">_FV(Table3[[#This Row],[Company]],"Volume average",TRUE)</f>
        <v>1047631</v>
      </c>
      <c r="L90" s="12">
        <f>Table3[[#This Row],[Volume]]/Table3[[#This Row],[Volume average]]</f>
        <v>1.3703699107796543</v>
      </c>
      <c r="M90" s="10">
        <f>(Table3[[#This Row],[Price]]-Table3[[#This Row],[52 week high]])/Table3[[#This Row],[52 week high]]</f>
        <v>-4.1173197679039875E-2</v>
      </c>
      <c r="N90" s="4" cm="1">
        <f t="array" ref="N90">_FV(Table3[[#This Row],[Company]],"52 week high",TRUE)</f>
        <v>125.81</v>
      </c>
      <c r="O90" s="4" cm="1">
        <f t="array" ref="O90">_FV(Table3[[#This Row],[Company]],"52 week low",TRUE)</f>
        <v>54.82</v>
      </c>
      <c r="P90" s="10">
        <f>(Table3[[#This Row],[Price]]-Table3[[#This Row],[52 week low]]) /Table3[[#This Row],[52 week low]]</f>
        <v>1.2004742794600511</v>
      </c>
    </row>
    <row r="91" spans="1:16" x14ac:dyDescent="0.25">
      <c r="A91" t="e" vm="92">
        <v>#VALUE!</v>
      </c>
      <c r="B91" s="3" t="str" cm="1">
        <f t="array" ref="B91">_FV(Table3[[#This Row],[Company]],"Ticker symbol",TRUE)</f>
        <v>WRB</v>
      </c>
      <c r="C91" s="18" t="str" cm="1">
        <f t="array" ref="C91">_FV(A91,"Industry")</f>
        <v>Insurance</v>
      </c>
      <c r="D91" s="4" cm="1">
        <f t="array" ref="D91">_FV(Table3[[#This Row],[Company]],"Price")</f>
        <v>74.14</v>
      </c>
      <c r="E91" s="8" cm="1">
        <f t="array" ref="E91">_FV(Table3[[#This Row],[Company]],"P/E",TRUE)</f>
        <v>26.2742</v>
      </c>
      <c r="F91" s="5" cm="1">
        <f t="array" ref="F91">_FV(Table3[[#This Row],[Company]],"Change (%)",TRUE)</f>
        <v>-5.633E-3</v>
      </c>
      <c r="G91" s="22" cm="1">
        <f t="array" ref="G91">_FV(Table3[[#This Row],[Company]],"Change % (Extended hours)",TRUE)</f>
        <v>1.2274E-2</v>
      </c>
      <c r="H91" s="8" cm="1">
        <f t="array" ref="H91">_FV(Table3[[#This Row],[Company]],"Beta")</f>
        <v>0.81179999999999997</v>
      </c>
      <c r="I91" s="6" cm="1">
        <f t="array" ref="I91">_FV(Table3[[#This Row],[Company]],"Market cap",TRUE)</f>
        <v>13245380000</v>
      </c>
      <c r="J91" s="9" cm="1">
        <f t="array" ref="J91">_FV(Table3[[#This Row],[Company]],"Volume")</f>
        <v>994456</v>
      </c>
      <c r="K91" s="9" cm="1">
        <f t="array" ref="K91">_FV(Table3[[#This Row],[Company]],"Volume average",TRUE)</f>
        <v>726406</v>
      </c>
      <c r="L91" s="12">
        <f>Table3[[#This Row],[Volume]]/Table3[[#This Row],[Volume average]]</f>
        <v>1.3690085158988223</v>
      </c>
      <c r="M91" s="10">
        <f>(Table3[[#This Row],[Price]]-Table3[[#This Row],[52 week high]])/Table3[[#This Row],[52 week high]]</f>
        <v>-2.099564241383868E-2</v>
      </c>
      <c r="N91" s="4" cm="1">
        <f t="array" ref="N91">_FV(Table3[[#This Row],[Company]],"52 week high",TRUE)</f>
        <v>75.73</v>
      </c>
      <c r="O91" s="4" cm="1">
        <f t="array" ref="O91">_FV(Table3[[#This Row],[Company]],"52 week low",TRUE)</f>
        <v>43.05</v>
      </c>
      <c r="P91" s="10">
        <f>(Table3[[#This Row],[Price]]-Table3[[#This Row],[52 week low]]) /Table3[[#This Row],[52 week low]]</f>
        <v>0.72218350754936134</v>
      </c>
    </row>
    <row r="92" spans="1:16" x14ac:dyDescent="0.25">
      <c r="A92" t="e" vm="93">
        <v>#VALUE!</v>
      </c>
      <c r="B92" s="3" t="str" cm="1">
        <f t="array" ref="B92">_FV(Table3[[#This Row],[Company]],"Ticker symbol",TRUE)</f>
        <v>D</v>
      </c>
      <c r="C92" s="18" t="str" cm="1">
        <f t="array" ref="C92">_FV(A92,"Industry")</f>
        <v>Electrical Utilities &amp; IPPs</v>
      </c>
      <c r="D92" s="4" cm="1">
        <f t="array" ref="D92">_FV(Table3[[#This Row],[Company]],"Price")</f>
        <v>72.94</v>
      </c>
      <c r="E92" s="8" cm="1">
        <f t="array" ref="E92">_FV(Table3[[#This Row],[Company]],"P/E",TRUE)</f>
        <v>0</v>
      </c>
      <c r="F92" s="5" cm="1">
        <f t="array" ref="F92">_FV(Table3[[#This Row],[Company]],"Change (%)",TRUE)</f>
        <v>1.3056000000000002E-2</v>
      </c>
      <c r="G92" s="22" cm="1">
        <f t="array" ref="G92">_FV(Table3[[#This Row],[Company]],"Change % (Extended hours)",TRUE)</f>
        <v>-4.6610000000000002E-3</v>
      </c>
      <c r="H92" s="8" cm="1">
        <f t="array" ref="H92">_FV(Table3[[#This Row],[Company]],"Beta")</f>
        <v>0.31330000000000002</v>
      </c>
      <c r="I92" s="6" cm="1">
        <f t="array" ref="I92">_FV(Table3[[#This Row],[Company]],"Market cap",TRUE)</f>
        <v>58006670000</v>
      </c>
      <c r="J92" s="9" cm="1">
        <f t="array" ref="J92">_FV(Table3[[#This Row],[Company]],"Volume")</f>
        <v>6026952</v>
      </c>
      <c r="K92" s="9" cm="1">
        <f t="array" ref="K92">_FV(Table3[[#This Row],[Company]],"Volume average",TRUE)</f>
        <v>4403624</v>
      </c>
      <c r="L92" s="12">
        <f>Table3[[#This Row],[Volume]]/Table3[[#This Row],[Volume average]]</f>
        <v>1.3686345609888582</v>
      </c>
      <c r="M92" s="10">
        <f>(Table3[[#This Row],[Price]]-Table3[[#This Row],[52 week high]])/Table3[[#This Row],[52 week high]]</f>
        <v>-0.16487291046485006</v>
      </c>
      <c r="N92" s="4" cm="1">
        <f t="array" ref="N92">_FV(Table3[[#This Row],[Company]],"52 week high",TRUE)</f>
        <v>87.34</v>
      </c>
      <c r="O92" s="4" cm="1">
        <f t="array" ref="O92">_FV(Table3[[#This Row],[Company]],"52 week low",TRUE)</f>
        <v>57.79</v>
      </c>
      <c r="P92" s="10">
        <f>(Table3[[#This Row],[Price]]-Table3[[#This Row],[52 week low]]) /Table3[[#This Row],[52 week low]]</f>
        <v>0.26215608236719151</v>
      </c>
    </row>
    <row r="93" spans="1:16" x14ac:dyDescent="0.25">
      <c r="A93" t="e" vm="94">
        <v>#VALUE!</v>
      </c>
      <c r="B93" s="3" t="str" cm="1">
        <f t="array" ref="B93">_FV(Table3[[#This Row],[Company]],"Ticker symbol",TRUE)</f>
        <v>APTV</v>
      </c>
      <c r="C93" s="18" t="str" cm="1">
        <f t="array" ref="C93">_FV(A93,"Industry")</f>
        <v>Automobiles &amp; Auto Parts</v>
      </c>
      <c r="D93" s="4" cm="1">
        <f t="array" ref="D93">_FV(Table3[[#This Row],[Company]],"Price")</f>
        <v>143.5</v>
      </c>
      <c r="E93" s="8" cm="1">
        <f t="array" ref="E93">_FV(Table3[[#This Row],[Company]],"P/E",TRUE)</f>
        <v>21.368200000000002</v>
      </c>
      <c r="F93" s="5" cm="1">
        <f t="array" ref="F93">_FV(Table3[[#This Row],[Company]],"Change (%)",TRUE)</f>
        <v>-7.607E-3</v>
      </c>
      <c r="G93" s="22" cm="1">
        <f t="array" ref="G93">_FV(Table3[[#This Row],[Company]],"Change % (Extended hours)",TRUE)</f>
        <v>-3.4839999999999997E-3</v>
      </c>
      <c r="H93" s="8" cm="1">
        <f t="array" ref="H93">_FV(Table3[[#This Row],[Company]],"Beta")</f>
        <v>2.2039</v>
      </c>
      <c r="I93" s="6" cm="1">
        <f t="array" ref="I93">_FV(Table3[[#This Row],[Company]],"Market cap",TRUE)</f>
        <v>39045670000</v>
      </c>
      <c r="J93" s="9" cm="1">
        <f t="array" ref="J93">_FV(Table3[[#This Row],[Company]],"Volume")</f>
        <v>2701645</v>
      </c>
      <c r="K93" s="9" cm="1">
        <f t="array" ref="K93">_FV(Table3[[#This Row],[Company]],"Volume average",TRUE)</f>
        <v>1978746</v>
      </c>
      <c r="L93" s="12">
        <f>Table3[[#This Row],[Volume]]/Table3[[#This Row],[Volume average]]</f>
        <v>1.3653318819090474</v>
      </c>
      <c r="M93" s="10">
        <f>(Table3[[#This Row],[Price]]-Table3[[#This Row],[52 week high]])/Table3[[#This Row],[52 week high]]</f>
        <v>-0.10390907955538896</v>
      </c>
      <c r="N93" s="4" cm="1">
        <f t="array" ref="N93">_FV(Table3[[#This Row],[Company]],"52 week high",TRUE)</f>
        <v>160.13999999999999</v>
      </c>
      <c r="O93" s="4" cm="1">
        <f t="array" ref="O93">_FV(Table3[[#This Row],[Company]],"52 week low",TRUE)</f>
        <v>29.22</v>
      </c>
      <c r="P93" s="10">
        <f>(Table3[[#This Row],[Price]]-Table3[[#This Row],[52 week low]]) /Table3[[#This Row],[52 week low]]</f>
        <v>3.9110198494182069</v>
      </c>
    </row>
    <row r="94" spans="1:16" x14ac:dyDescent="0.25">
      <c r="A94" t="e" vm="95">
        <v>#VALUE!</v>
      </c>
      <c r="B94" s="3" t="str" cm="1">
        <f t="array" ref="B94">_FV(Table3[[#This Row],[Company]],"Ticker symbol",TRUE)</f>
        <v>DISH</v>
      </c>
      <c r="C94" s="18" t="str" cm="1">
        <f t="array" ref="C94">_FV(A94,"Industry")</f>
        <v>Media &amp; Publishing</v>
      </c>
      <c r="D94" s="4" cm="1">
        <f t="array" ref="D94">_FV(Table3[[#This Row],[Company]],"Price")</f>
        <v>34.43</v>
      </c>
      <c r="E94" s="8" cm="1">
        <f t="array" ref="E94">_FV(Table3[[#This Row],[Company]],"P/E",TRUE)</f>
        <v>11.5764</v>
      </c>
      <c r="F94" s="5" cm="1">
        <f t="array" ref="F94">_FV(Table3[[#This Row],[Company]],"Change (%)",TRUE)</f>
        <v>-1.1484000000000001E-2</v>
      </c>
      <c r="G94" s="22" cm="1">
        <f t="array" ref="G94">_FV(Table3[[#This Row],[Company]],"Change % (Extended hours)",TRUE)</f>
        <v>9.5849999999999998E-3</v>
      </c>
      <c r="H94" s="8" cm="1">
        <f t="array" ref="H94">_FV(Table3[[#This Row],[Company]],"Beta")</f>
        <v>2.0583999999999998</v>
      </c>
      <c r="I94" s="6" cm="1">
        <f t="array" ref="I94">_FV(Table3[[#This Row],[Company]],"Market cap",TRUE)</f>
        <v>18326510000</v>
      </c>
      <c r="J94" s="9" cm="1">
        <f t="array" ref="J94">_FV(Table3[[#This Row],[Company]],"Volume")</f>
        <v>6186129</v>
      </c>
      <c r="K94" s="9" cm="1">
        <f t="array" ref="K94">_FV(Table3[[#This Row],[Company]],"Volume average",TRUE)</f>
        <v>4542333</v>
      </c>
      <c r="L94" s="12">
        <f>Table3[[#This Row],[Volume]]/Table3[[#This Row],[Volume average]]</f>
        <v>1.3618836399709136</v>
      </c>
      <c r="M94" s="10">
        <f>(Table3[[#This Row],[Price]]-Table3[[#This Row],[52 week high]])/Table3[[#This Row],[52 week high]]</f>
        <v>-9.1316970176827675E-2</v>
      </c>
      <c r="N94" s="4" cm="1">
        <f t="array" ref="N94">_FV(Table3[[#This Row],[Company]],"52 week high",TRUE)</f>
        <v>37.89</v>
      </c>
      <c r="O94" s="4" cm="1">
        <f t="array" ref="O94">_FV(Table3[[#This Row],[Company]],"52 week low",TRUE)</f>
        <v>17.09</v>
      </c>
      <c r="P94" s="10">
        <f>(Table3[[#This Row],[Price]]-Table3[[#This Row],[52 week low]]) /Table3[[#This Row],[52 week low]]</f>
        <v>1.0146284376828554</v>
      </c>
    </row>
    <row r="95" spans="1:16" ht="24.75" x14ac:dyDescent="0.25">
      <c r="A95" t="e" vm="96">
        <v>#VALUE!</v>
      </c>
      <c r="B95" s="3" t="str" cm="1">
        <f t="array" ref="B95">_FV(Table3[[#This Row],[Company]],"Ticker symbol",TRUE)</f>
        <v>AMAT</v>
      </c>
      <c r="C95" s="18" t="str" cm="1">
        <f t="array" ref="C95">_FV(A95,"Industry")</f>
        <v>Semiconductors &amp; Semiconductor Equipment</v>
      </c>
      <c r="D95" s="4" cm="1">
        <f t="array" ref="D95">_FV(Table3[[#This Row],[Company]],"Price")</f>
        <v>114.22</v>
      </c>
      <c r="E95" s="8" cm="1">
        <f t="array" ref="E95">_FV(Table3[[#This Row],[Company]],"P/E",TRUE)</f>
        <v>25.2805</v>
      </c>
      <c r="F95" s="5" cm="1">
        <f t="array" ref="F95">_FV(Table3[[#This Row],[Company]],"Change (%)",TRUE)</f>
        <v>8.0809999999999993E-2</v>
      </c>
      <c r="G95" s="22" cm="1">
        <f t="array" ref="G95">_FV(Table3[[#This Row],[Company]],"Change % (Extended hours)",TRUE)</f>
        <v>4.4650000000000002E-3</v>
      </c>
      <c r="H95" s="8" cm="1">
        <f t="array" ref="H95">_FV(Table3[[#This Row],[Company]],"Beta")</f>
        <v>1.494</v>
      </c>
      <c r="I95" s="6" cm="1">
        <f t="array" ref="I95">_FV(Table3[[#This Row],[Company]],"Market cap",TRUE)</f>
        <v>96978400000</v>
      </c>
      <c r="J95" s="9" cm="1">
        <f t="array" ref="J95">_FV(Table3[[#This Row],[Company]],"Volume")</f>
        <v>12040811</v>
      </c>
      <c r="K95" s="9" cm="1">
        <f t="array" ref="K95">_FV(Table3[[#This Row],[Company]],"Volume average",TRUE)</f>
        <v>8854333</v>
      </c>
      <c r="L95" s="12">
        <f>Table3[[#This Row],[Volume]]/Table3[[#This Row],[Volume average]]</f>
        <v>1.3598778134953813</v>
      </c>
      <c r="M95" s="10">
        <f>(Table3[[#This Row],[Price]]-Table3[[#This Row],[52 week high]])/Table3[[#This Row],[52 week high]]</f>
        <v>-8.2570281124498004E-2</v>
      </c>
      <c r="N95" s="4" cm="1">
        <f t="array" ref="N95">_FV(Table3[[#This Row],[Company]],"52 week high",TRUE)</f>
        <v>124.5</v>
      </c>
      <c r="O95" s="4" cm="1">
        <f t="array" ref="O95">_FV(Table3[[#This Row],[Company]],"52 week low",TRUE)</f>
        <v>36.64</v>
      </c>
      <c r="P95" s="10">
        <f>(Table3[[#This Row],[Price]]-Table3[[#This Row],[52 week low]]) /Table3[[#This Row],[52 week low]]</f>
        <v>2.1173580786026198</v>
      </c>
    </row>
    <row r="96" spans="1:16" x14ac:dyDescent="0.25">
      <c r="A96" t="e" vm="97">
        <v>#VALUE!</v>
      </c>
      <c r="B96" s="3" t="str" cm="1">
        <f t="array" ref="B96">_FV(Table3[[#This Row],[Company]],"Ticker symbol",TRUE)</f>
        <v>MTB</v>
      </c>
      <c r="C96" s="18" t="str" cm="1">
        <f t="array" ref="C96">_FV(A96,"Industry")</f>
        <v>Banking Services</v>
      </c>
      <c r="D96" s="4" cm="1">
        <f t="array" ref="D96">_FV(Table3[[#This Row],[Company]],"Price")</f>
        <v>153.03</v>
      </c>
      <c r="E96" s="8" cm="1">
        <f t="array" ref="E96">_FV(Table3[[#This Row],[Company]],"P/E",TRUE)</f>
        <v>16.0106</v>
      </c>
      <c r="F96" s="5" cm="1">
        <f t="array" ref="F96">_FV(Table3[[#This Row],[Company]],"Change (%)",TRUE)</f>
        <v>-3.8574999999999998E-2</v>
      </c>
      <c r="G96" s="22" cm="1">
        <f t="array" ref="G96">_FV(Table3[[#This Row],[Company]],"Change % (Extended hours)",TRUE)</f>
        <v>1.438E-3</v>
      </c>
      <c r="H96" s="8" cm="1">
        <f t="array" ref="H96">_FV(Table3[[#This Row],[Company]],"Beta")</f>
        <v>1.1999</v>
      </c>
      <c r="I96" s="6" cm="1">
        <f t="array" ref="I96">_FV(Table3[[#This Row],[Company]],"Market cap",TRUE)</f>
        <v>20475090000</v>
      </c>
      <c r="J96" s="9" cm="1">
        <f t="array" ref="J96">_FV(Table3[[#This Row],[Company]],"Volume")</f>
        <v>1153619</v>
      </c>
      <c r="K96" s="9" cm="1">
        <f t="array" ref="K96">_FV(Table3[[#This Row],[Company]],"Volume average",TRUE)</f>
        <v>848763</v>
      </c>
      <c r="L96" s="12">
        <f>Table3[[#This Row],[Volume]]/Table3[[#This Row],[Volume average]]</f>
        <v>1.3591768255685037</v>
      </c>
      <c r="M96" s="10">
        <f>(Table3[[#This Row],[Price]]-Table3[[#This Row],[52 week high]])/Table3[[#This Row],[52 week high]]</f>
        <v>-7.0968916949975702E-2</v>
      </c>
      <c r="N96" s="4" cm="1">
        <f t="array" ref="N96">_FV(Table3[[#This Row],[Company]],"52 week high",TRUE)</f>
        <v>164.72</v>
      </c>
      <c r="O96" s="4" cm="1">
        <f t="array" ref="O96">_FV(Table3[[#This Row],[Company]],"52 week low",TRUE)</f>
        <v>85.09</v>
      </c>
      <c r="P96" s="10">
        <f>(Table3[[#This Row],[Price]]-Table3[[#This Row],[52 week low]]) /Table3[[#This Row],[52 week low]]</f>
        <v>0.79844870137501467</v>
      </c>
    </row>
    <row r="97" spans="1:16" x14ac:dyDescent="0.25">
      <c r="A97" t="e" vm="98">
        <v>#VALUE!</v>
      </c>
      <c r="B97" s="3" t="str" cm="1">
        <f t="array" ref="B97">_FV(Table3[[#This Row],[Company]],"Ticker symbol",TRUE)</f>
        <v>ENPH</v>
      </c>
      <c r="C97" s="18" t="str" cm="1">
        <f t="array" ref="C97">_FV(A97,"Industry")</f>
        <v>Renewable Energy</v>
      </c>
      <c r="D97" s="4" cm="1">
        <f t="array" ref="D97">_FV(Table3[[#This Row],[Company]],"Price")</f>
        <v>148.69999999999999</v>
      </c>
      <c r="E97" s="8" cm="1">
        <f t="array" ref="E97">_FV(Table3[[#This Row],[Company]],"P/E",TRUE)</f>
        <v>147.2996</v>
      </c>
      <c r="F97" s="5" cm="1">
        <f t="array" ref="F97">_FV(Table3[[#This Row],[Company]],"Change (%)",TRUE)</f>
        <v>0.126003</v>
      </c>
      <c r="G97" s="22" cm="1">
        <f t="array" ref="G97">_FV(Table3[[#This Row],[Company]],"Change % (Extended hours)",TRUE)</f>
        <v>1.0423999999999999E-2</v>
      </c>
      <c r="H97" s="8" cm="1">
        <f t="array" ref="H97">_FV(Table3[[#This Row],[Company]],"Beta")</f>
        <v>1.3332999999999999</v>
      </c>
      <c r="I97" s="6" cm="1">
        <f t="array" ref="I97">_FV(Table3[[#This Row],[Company]],"Market cap",TRUE)</f>
        <v>17038550000</v>
      </c>
      <c r="J97" s="9" cm="1">
        <f t="array" ref="J97">_FV(Table3[[#This Row],[Company]],"Volume")</f>
        <v>4848211</v>
      </c>
      <c r="K97" s="9" cm="1">
        <f t="array" ref="K97">_FV(Table3[[#This Row],[Company]],"Volume average",TRUE)</f>
        <v>3573235</v>
      </c>
      <c r="L97" s="12">
        <f>Table3[[#This Row],[Volume]]/Table3[[#This Row],[Volume average]]</f>
        <v>1.3568128040836944</v>
      </c>
      <c r="M97" s="10">
        <f>(Table3[[#This Row],[Price]]-Table3[[#This Row],[52 week high]])/Table3[[#This Row],[52 week high]]</f>
        <v>-0.35076842472930497</v>
      </c>
      <c r="N97" s="4" cm="1">
        <f t="array" ref="N97">_FV(Table3[[#This Row],[Company]],"52 week high",TRUE)</f>
        <v>229.04</v>
      </c>
      <c r="O97" s="4" cm="1">
        <f t="array" ref="O97">_FV(Table3[[#This Row],[Company]],"52 week low",TRUE)</f>
        <v>21.49</v>
      </c>
      <c r="P97" s="10">
        <f>(Table3[[#This Row],[Price]]-Table3[[#This Row],[52 week low]]) /Table3[[#This Row],[52 week low]]</f>
        <v>5.9194974406700789</v>
      </c>
    </row>
    <row r="98" spans="1:16" x14ac:dyDescent="0.25">
      <c r="A98" t="e" vm="99">
        <v>#VALUE!</v>
      </c>
      <c r="B98" s="3" t="str" cm="1">
        <f t="array" ref="B98">_FV(Table3[[#This Row],[Company]],"Ticker symbol",TRUE)</f>
        <v>GPC</v>
      </c>
      <c r="C98" s="18" t="str" cm="1">
        <f t="array" ref="C98">_FV(A98,"Industry")</f>
        <v>Automobiles &amp; Auto Parts</v>
      </c>
      <c r="D98" s="4" cm="1">
        <f t="array" ref="D98">_FV(Table3[[#This Row],[Company]],"Price")</f>
        <v>113.49</v>
      </c>
      <c r="E98" s="8" cm="1">
        <f t="array" ref="E98">_FV(Table3[[#This Row],[Company]],"P/E",TRUE)</f>
        <v>104.12139999999999</v>
      </c>
      <c r="F98" s="5" cm="1">
        <f t="array" ref="F98">_FV(Table3[[#This Row],[Company]],"Change (%)",TRUE)</f>
        <v>-2.8921000000000002E-2</v>
      </c>
      <c r="G98" s="22" cm="1">
        <f t="array" ref="G98">_FV(Table3[[#This Row],[Company]],"Change % (Extended hours)",TRUE)</f>
        <v>8.8109999999999995E-5</v>
      </c>
      <c r="H98" s="8" cm="1">
        <f t="array" ref="H98">_FV(Table3[[#This Row],[Company]],"Beta")</f>
        <v>1.0979000000000001</v>
      </c>
      <c r="I98" s="6" cm="1">
        <f t="array" ref="I98">_FV(Table3[[#This Row],[Company]],"Market cap",TRUE)</f>
        <v>16876650000</v>
      </c>
      <c r="J98" s="9" cm="1">
        <f t="array" ref="J98">_FV(Table3[[#This Row],[Company]],"Volume")</f>
        <v>1167256</v>
      </c>
      <c r="K98" s="9" cm="1">
        <f t="array" ref="K98">_FV(Table3[[#This Row],[Company]],"Volume average",TRUE)</f>
        <v>861847</v>
      </c>
      <c r="L98" s="12">
        <f>Table3[[#This Row],[Volume]]/Table3[[#This Row],[Volume average]]</f>
        <v>1.354365682075821</v>
      </c>
      <c r="M98" s="10">
        <f>(Table3[[#This Row],[Price]]-Table3[[#This Row],[52 week high]])/Table3[[#This Row],[52 week high]]</f>
        <v>-4.5006458344728363E-2</v>
      </c>
      <c r="N98" s="4" cm="1">
        <f t="array" ref="N98">_FV(Table3[[#This Row],[Company]],"52 week high",TRUE)</f>
        <v>118.8385</v>
      </c>
      <c r="O98" s="4" cm="1">
        <f t="array" ref="O98">_FV(Table3[[#This Row],[Company]],"52 week low",TRUE)</f>
        <v>49.680999999999997</v>
      </c>
      <c r="P98" s="10">
        <f>(Table3[[#This Row],[Price]]-Table3[[#This Row],[52 week low]]) /Table3[[#This Row],[52 week low]]</f>
        <v>1.2843743080855861</v>
      </c>
    </row>
    <row r="99" spans="1:16" x14ac:dyDescent="0.25">
      <c r="A99" t="e" vm="100">
        <v>#VALUE!</v>
      </c>
      <c r="B99" s="3" t="str" cm="1">
        <f t="array" ref="B99">_FV(Table3[[#This Row],[Company]],"Ticker symbol",TRUE)</f>
        <v>FLIR</v>
      </c>
      <c r="C99" s="18" t="str" cm="1">
        <f t="array" ref="C99">_FV(A99,"Industry")</f>
        <v>Communications &amp; Networking</v>
      </c>
      <c r="D99" s="4" cm="1">
        <f t="array" ref="D99">_FV(Table3[[#This Row],[Company]],"Price")</f>
        <v>54.23</v>
      </c>
      <c r="E99" s="8" cm="1">
        <f t="array" ref="E99">_FV(Table3[[#This Row],[Company]],"P/E",TRUE)</f>
        <v>33.918799999999997</v>
      </c>
      <c r="F99" s="5" cm="1">
        <f t="array" ref="F99">_FV(Table3[[#This Row],[Company]],"Change (%)",TRUE)</f>
        <v>-7.685E-3</v>
      </c>
      <c r="G99" s="22" cm="1">
        <f t="array" ref="G99">_FV(Table3[[#This Row],[Company]],"Change % (Extended hours)",TRUE)</f>
        <v>-1.3461000000000001E-2</v>
      </c>
      <c r="H99" s="8" cm="1">
        <f t="array" ref="H99">_FV(Table3[[#This Row],[Company]],"Beta")</f>
        <v>1.5711999999999999</v>
      </c>
      <c r="I99" s="6" cm="1">
        <f t="array" ref="I99">_FV(Table3[[#This Row],[Company]],"Market cap",TRUE)</f>
        <v>7172181000</v>
      </c>
      <c r="J99" s="9" cm="1">
        <f t="array" ref="J99">_FV(Table3[[#This Row],[Company]],"Volume")</f>
        <v>2019669</v>
      </c>
      <c r="K99" s="9" cm="1">
        <f t="array" ref="K99">_FV(Table3[[#This Row],[Company]],"Volume average",TRUE)</f>
        <v>1494230</v>
      </c>
      <c r="L99" s="12">
        <f>Table3[[#This Row],[Volume]]/Table3[[#This Row],[Volume average]]</f>
        <v>1.3516453290323445</v>
      </c>
      <c r="M99" s="10">
        <f>(Table3[[#This Row],[Price]]-Table3[[#This Row],[52 week high]])/Table3[[#This Row],[52 week high]]</f>
        <v>-3.7109375000000062E-2</v>
      </c>
      <c r="N99" s="4" cm="1">
        <f t="array" ref="N99">_FV(Table3[[#This Row],[Company]],"52 week high",TRUE)</f>
        <v>56.32</v>
      </c>
      <c r="O99" s="4" cm="1">
        <f t="array" ref="O99">_FV(Table3[[#This Row],[Company]],"52 week low",TRUE)</f>
        <v>23.85</v>
      </c>
      <c r="P99" s="10">
        <f>(Table3[[#This Row],[Price]]-Table3[[#This Row],[52 week low]]) /Table3[[#This Row],[52 week low]]</f>
        <v>1.273794549266247</v>
      </c>
    </row>
    <row r="100" spans="1:16" x14ac:dyDescent="0.25">
      <c r="A100" t="e" vm="101">
        <v>#VALUE!</v>
      </c>
      <c r="B100" s="3" t="str" cm="1">
        <f t="array" ref="B100">_FV(Table3[[#This Row],[Company]],"Ticker symbol",TRUE)</f>
        <v>UNM</v>
      </c>
      <c r="C100" s="18" t="str" cm="1">
        <f t="array" ref="C100">_FV(A100,"Industry")</f>
        <v>Insurance</v>
      </c>
      <c r="D100" s="4" cm="1">
        <f t="array" ref="D100">_FV(Table3[[#This Row],[Company]],"Price")</f>
        <v>28.5</v>
      </c>
      <c r="E100" s="8" cm="1">
        <f t="array" ref="E100">_FV(Table3[[#This Row],[Company]],"P/E",TRUE)</f>
        <v>7.5639000000000003</v>
      </c>
      <c r="F100" s="5" cm="1">
        <f t="array" ref="F100">_FV(Table3[[#This Row],[Company]],"Change (%)",TRUE)</f>
        <v>-3.1928999999999999E-2</v>
      </c>
      <c r="G100" s="22" cm="1">
        <f t="array" ref="G100">_FV(Table3[[#This Row],[Company]],"Change % (Extended hours)",TRUE)</f>
        <v>3.509E-3</v>
      </c>
      <c r="H100" s="8" cm="1">
        <f t="array" ref="H100">_FV(Table3[[#This Row],[Company]],"Beta")</f>
        <v>1.7425999999999999</v>
      </c>
      <c r="I100" s="6" cm="1">
        <f t="array" ref="I100">_FV(Table3[[#This Row],[Company]],"Market cap",TRUE)</f>
        <v>5997848000</v>
      </c>
      <c r="J100" s="9" cm="1">
        <f t="array" ref="J100">_FV(Table3[[#This Row],[Company]],"Volume")</f>
        <v>3463594</v>
      </c>
      <c r="K100" s="9" cm="1">
        <f t="array" ref="K100">_FV(Table3[[#This Row],[Company]],"Volume average",TRUE)</f>
        <v>2568112</v>
      </c>
      <c r="L100" s="12">
        <f>Table3[[#This Row],[Volume]]/Table3[[#This Row],[Volume average]]</f>
        <v>1.3486927361423489</v>
      </c>
      <c r="M100" s="10">
        <f>(Table3[[#This Row],[Price]]-Table3[[#This Row],[52 week high]])/Table3[[#This Row],[52 week high]]</f>
        <v>-6.0646011865524055E-2</v>
      </c>
      <c r="N100" s="4" cm="1">
        <f t="array" ref="N100">_FV(Table3[[#This Row],[Company]],"52 week high",TRUE)</f>
        <v>30.34</v>
      </c>
      <c r="O100" s="4" cm="1">
        <f t="array" ref="O100">_FV(Table3[[#This Row],[Company]],"52 week low",TRUE)</f>
        <v>9.58</v>
      </c>
      <c r="P100" s="10">
        <f>(Table3[[#This Row],[Price]]-Table3[[#This Row],[52 week low]]) /Table3[[#This Row],[52 week low]]</f>
        <v>1.9749478079331944</v>
      </c>
    </row>
    <row r="101" spans="1:16" x14ac:dyDescent="0.25">
      <c r="A101" t="e" vm="102">
        <v>#VALUE!</v>
      </c>
      <c r="B101" s="3" t="str" cm="1">
        <f t="array" ref="B101">_FV(Table3[[#This Row],[Company]],"Ticker symbol",TRUE)</f>
        <v>VFC</v>
      </c>
      <c r="C101" s="18" t="str" cm="1">
        <f t="array" ref="C101">_FV(A101,"Industry")</f>
        <v>Textiles &amp; Apparel</v>
      </c>
      <c r="D101" s="4" cm="1">
        <f t="array" ref="D101">_FV(Table3[[#This Row],[Company]],"Price")</f>
        <v>79.650000000000006</v>
      </c>
      <c r="E101" s="8" cm="1">
        <f t="array" ref="E101">_FV(Table3[[#This Row],[Company]],"P/E",TRUE)</f>
        <v>0</v>
      </c>
      <c r="F101" s="5" cm="1">
        <f t="array" ref="F101">_FV(Table3[[#This Row],[Company]],"Change (%)",TRUE)</f>
        <v>-1.6788000000000001E-2</v>
      </c>
      <c r="G101" s="22" cm="1">
        <f t="array" ref="G101">_FV(Table3[[#This Row],[Company]],"Change % (Extended hours)",TRUE)</f>
        <v>-1.8829999999999999E-3</v>
      </c>
      <c r="H101" s="8" cm="1">
        <f t="array" ref="H101">_FV(Table3[[#This Row],[Company]],"Beta")</f>
        <v>1.4262999999999999</v>
      </c>
      <c r="I101" s="6" cm="1">
        <f t="array" ref="I101">_FV(Table3[[#This Row],[Company]],"Market cap",TRUE)</f>
        <v>31924670000</v>
      </c>
      <c r="J101" s="9" cm="1">
        <f t="array" ref="J101">_FV(Table3[[#This Row],[Company]],"Volume")</f>
        <v>2518599</v>
      </c>
      <c r="K101" s="9" cm="1">
        <f t="array" ref="K101">_FV(Table3[[#This Row],[Company]],"Volume average",TRUE)</f>
        <v>1869958</v>
      </c>
      <c r="L101" s="12">
        <f>Table3[[#This Row],[Volume]]/Table3[[#This Row],[Volume average]]</f>
        <v>1.3468746356870047</v>
      </c>
      <c r="M101" s="10">
        <f>(Table3[[#This Row],[Price]]-Table3[[#This Row],[52 week high]])/Table3[[#This Row],[52 week high]]</f>
        <v>-0.1118421052631579</v>
      </c>
      <c r="N101" s="4" cm="1">
        <f t="array" ref="N101">_FV(Table3[[#This Row],[Company]],"52 week high",TRUE)</f>
        <v>89.68</v>
      </c>
      <c r="O101" s="4" cm="1">
        <f t="array" ref="O101">_FV(Table3[[#This Row],[Company]],"52 week low",TRUE)</f>
        <v>45.07</v>
      </c>
      <c r="P101" s="10">
        <f>(Table3[[#This Row],[Price]]-Table3[[#This Row],[52 week low]]) /Table3[[#This Row],[52 week low]]</f>
        <v>0.76725094297759056</v>
      </c>
    </row>
    <row r="102" spans="1:16" x14ac:dyDescent="0.25">
      <c r="A102" t="e" vm="103">
        <v>#VALUE!</v>
      </c>
      <c r="B102" s="3" t="str" cm="1">
        <f t="array" ref="B102">_FV(Table3[[#This Row],[Company]],"Ticker symbol",TRUE)</f>
        <v>ORCL</v>
      </c>
      <c r="C102" s="18" t="str" cm="1">
        <f t="array" ref="C102">_FV(A102,"Industry")</f>
        <v>Software &amp; IT Services</v>
      </c>
      <c r="D102" s="4" cm="1">
        <f t="array" ref="D102">_FV(Table3[[#This Row],[Company]],"Price")</f>
        <v>72.64</v>
      </c>
      <c r="E102" s="8" cm="1">
        <f t="array" ref="E102">_FV(Table3[[#This Row],[Company]],"P/E",TRUE)</f>
        <v>21.888400000000001</v>
      </c>
      <c r="F102" s="5" cm="1">
        <f t="array" ref="F102">_FV(Table3[[#This Row],[Company]],"Change (%)",TRUE)</f>
        <v>6.6519999999999999E-3</v>
      </c>
      <c r="G102" s="22" cm="1">
        <f t="array" ref="G102">_FV(Table3[[#This Row],[Company]],"Change % (Extended hours)",TRUE)</f>
        <v>-1.1289E-2</v>
      </c>
      <c r="H102" s="8" cm="1">
        <f t="array" ref="H102">_FV(Table3[[#This Row],[Company]],"Beta")</f>
        <v>0.74850000000000005</v>
      </c>
      <c r="I102" s="6" cm="1">
        <f t="array" ref="I102">_FV(Table3[[#This Row],[Company]],"Market cap",TRUE)</f>
        <v>212441500000</v>
      </c>
      <c r="J102" s="9" cm="1">
        <f t="array" ref="J102">_FV(Table3[[#This Row],[Company]],"Volume")</f>
        <v>17296384</v>
      </c>
      <c r="K102" s="9" cm="1">
        <f t="array" ref="K102">_FV(Table3[[#This Row],[Company]],"Volume average",TRUE)</f>
        <v>12854056</v>
      </c>
      <c r="L102" s="12">
        <f>Table3[[#This Row],[Volume]]/Table3[[#This Row],[Volume average]]</f>
        <v>1.3455973740895482</v>
      </c>
      <c r="M102" s="10">
        <f>(Table3[[#This Row],[Price]]-Table3[[#This Row],[52 week high]])/Table3[[#This Row],[52 week high]]</f>
        <v>-7.9213329691340938E-3</v>
      </c>
      <c r="N102" s="4" cm="1">
        <f t="array" ref="N102">_FV(Table3[[#This Row],[Company]],"52 week high",TRUE)</f>
        <v>73.22</v>
      </c>
      <c r="O102" s="4" cm="1">
        <f t="array" ref="O102">_FV(Table3[[#This Row],[Company]],"52 week low",TRUE)</f>
        <v>39.71</v>
      </c>
      <c r="P102" s="10">
        <f>(Table3[[#This Row],[Price]]-Table3[[#This Row],[52 week low]]) /Table3[[#This Row],[52 week low]]</f>
        <v>0.82926215059179043</v>
      </c>
    </row>
    <row r="103" spans="1:16" x14ac:dyDescent="0.25">
      <c r="A103" t="e" vm="104">
        <v>#VALUE!</v>
      </c>
      <c r="B103" s="3" t="str" cm="1">
        <f t="array" ref="B103">_FV(Table3[[#This Row],[Company]],"Ticker symbol",TRUE)</f>
        <v>SHW</v>
      </c>
      <c r="C103" s="18" t="str" cm="1">
        <f t="array" ref="C103">_FV(A103,"Industry")</f>
        <v>Chemicals</v>
      </c>
      <c r="D103" s="4" cm="1">
        <f t="array" ref="D103">_FV(Table3[[#This Row],[Company]],"Price")</f>
        <v>706.04</v>
      </c>
      <c r="E103" s="8" cm="1">
        <f t="array" ref="E103">_FV(Table3[[#This Row],[Company]],"P/E",TRUE)</f>
        <v>31.164300000000001</v>
      </c>
      <c r="F103" s="5" cm="1">
        <f t="array" ref="F103">_FV(Table3[[#This Row],[Company]],"Change (%)",TRUE)</f>
        <v>2.6057E-2</v>
      </c>
      <c r="G103" s="22" cm="1">
        <f t="array" ref="G103">_FV(Table3[[#This Row],[Company]],"Change % (Extended hours)",TRUE)</f>
        <v>8.4980000000000003E-5</v>
      </c>
      <c r="H103" s="8" cm="1">
        <f t="array" ref="H103">_FV(Table3[[#This Row],[Company]],"Beta")</f>
        <v>1.0513999999999999</v>
      </c>
      <c r="I103" s="6" cm="1">
        <f t="array" ref="I103">_FV(Table3[[#This Row],[Company]],"Market cap",TRUE)</f>
        <v>61655940000</v>
      </c>
      <c r="J103" s="9" cm="1">
        <f t="array" ref="J103">_FV(Table3[[#This Row],[Company]],"Volume")</f>
        <v>772558</v>
      </c>
      <c r="K103" s="9" cm="1">
        <f t="array" ref="K103">_FV(Table3[[#This Row],[Company]],"Volume average",TRUE)</f>
        <v>575203</v>
      </c>
      <c r="L103" s="12">
        <f>Table3[[#This Row],[Volume]]/Table3[[#This Row],[Volume average]]</f>
        <v>1.3431049559894508</v>
      </c>
      <c r="M103" s="10">
        <f>(Table3[[#This Row],[Price]]-Table3[[#This Row],[52 week high]])/Table3[[#This Row],[52 week high]]</f>
        <v>-6.8548812664907699E-2</v>
      </c>
      <c r="N103" s="4" cm="1">
        <f t="array" ref="N103">_FV(Table3[[#This Row],[Company]],"52 week high",TRUE)</f>
        <v>758</v>
      </c>
      <c r="O103" s="4" cm="1">
        <f t="array" ref="O103">_FV(Table3[[#This Row],[Company]],"52 week low",TRUE)</f>
        <v>325.43</v>
      </c>
      <c r="P103" s="10">
        <f>(Table3[[#This Row],[Price]]-Table3[[#This Row],[52 week low]]) /Table3[[#This Row],[52 week low]]</f>
        <v>1.1695602740988844</v>
      </c>
    </row>
    <row r="104" spans="1:16" x14ac:dyDescent="0.25">
      <c r="A104" t="e" vm="105">
        <v>#VALUE!</v>
      </c>
      <c r="B104" s="3" t="str" cm="1">
        <f t="array" ref="B104">_FV(Table3[[#This Row],[Company]],"Ticker symbol",TRUE)</f>
        <v>STZ</v>
      </c>
      <c r="C104" s="18" t="str" cm="1">
        <f t="array" ref="C104">_FV(A104,"Industry")</f>
        <v>Beverages</v>
      </c>
      <c r="D104" s="4" cm="1">
        <f t="array" ref="D104">_FV(Table3[[#This Row],[Company]],"Price")</f>
        <v>227.1</v>
      </c>
      <c r="E104" s="8" cm="1">
        <f t="array" ref="E104">_FV(Table3[[#This Row],[Company]],"P/E",TRUE)</f>
        <v>22.952400000000001</v>
      </c>
      <c r="F104" s="5" cm="1">
        <f t="array" ref="F104">_FV(Table3[[#This Row],[Company]],"Change (%)",TRUE)</f>
        <v>2.9325E-2</v>
      </c>
      <c r="G104" s="22" cm="1">
        <f t="array" ref="G104">_FV(Table3[[#This Row],[Company]],"Change % (Extended hours)",TRUE)</f>
        <v>-2.2899999999999999E-3</v>
      </c>
      <c r="H104" s="8" cm="1">
        <f t="array" ref="H104">_FV(Table3[[#This Row],[Company]],"Beta")</f>
        <v>1.1865000000000001</v>
      </c>
      <c r="I104" s="6" cm="1">
        <f t="array" ref="I104">_FV(Table3[[#This Row],[Company]],"Market cap",TRUE)</f>
        <v>42421300000</v>
      </c>
      <c r="J104" s="9" cm="1">
        <f t="array" ref="J104">_FV(Table3[[#This Row],[Company]],"Volume")</f>
        <v>1553198</v>
      </c>
      <c r="K104" s="9" cm="1">
        <f t="array" ref="K104">_FV(Table3[[#This Row],[Company]],"Volume average",TRUE)</f>
        <v>1157376</v>
      </c>
      <c r="L104" s="12">
        <f>Table3[[#This Row],[Volume]]/Table3[[#This Row],[Volume average]]</f>
        <v>1.3419994884981199</v>
      </c>
      <c r="M104" s="10">
        <f>(Table3[[#This Row],[Price]]-Table3[[#This Row],[52 week high]])/Table3[[#This Row],[52 week high]]</f>
        <v>-6.3968345560959566E-2</v>
      </c>
      <c r="N104" s="4" cm="1">
        <f t="array" ref="N104">_FV(Table3[[#This Row],[Company]],"52 week high",TRUE)</f>
        <v>242.62</v>
      </c>
      <c r="O104" s="4" cm="1">
        <f t="array" ref="O104">_FV(Table3[[#This Row],[Company]],"52 week low",TRUE)</f>
        <v>104.28</v>
      </c>
      <c r="P104" s="10">
        <f>(Table3[[#This Row],[Price]]-Table3[[#This Row],[52 week low]]) /Table3[[#This Row],[52 week low]]</f>
        <v>1.1777905638665132</v>
      </c>
    </row>
    <row r="105" spans="1:16" x14ac:dyDescent="0.25">
      <c r="A105" t="e" vm="106">
        <v>#VALUE!</v>
      </c>
      <c r="B105" s="3" t="str" cm="1">
        <f t="array" ref="B105">_FV(Table3[[#This Row],[Company]],"Ticker symbol",TRUE)</f>
        <v>MA</v>
      </c>
      <c r="C105" s="18" t="str" cm="1">
        <f t="array" ref="C105">_FV(A105,"Industry")</f>
        <v>Software &amp; IT Services</v>
      </c>
      <c r="D105" s="4" cm="1">
        <f t="array" ref="D105">_FV(Table3[[#This Row],[Company]],"Price")</f>
        <v>376.52</v>
      </c>
      <c r="E105" s="8" cm="1">
        <f t="array" ref="E105">_FV(Table3[[#This Row],[Company]],"P/E",TRUE)</f>
        <v>58.209499999999998</v>
      </c>
      <c r="F105" s="5" cm="1">
        <f t="array" ref="F105">_FV(Table3[[#This Row],[Company]],"Change (%)",TRUE)</f>
        <v>1.3977E-2</v>
      </c>
      <c r="G105" s="22" cm="1">
        <f t="array" ref="G105">_FV(Table3[[#This Row],[Company]],"Change % (Extended hours)",TRUE)</f>
        <v>-3.771E-3</v>
      </c>
      <c r="H105" s="8" cm="1">
        <f t="array" ref="H105">_FV(Table3[[#This Row],[Company]],"Beta")</f>
        <v>1.1930000000000001</v>
      </c>
      <c r="I105" s="6" cm="1">
        <f t="array" ref="I105">_FV(Table3[[#This Row],[Company]],"Market cap",TRUE)</f>
        <v>368865300000</v>
      </c>
      <c r="J105" s="9" cm="1">
        <f t="array" ref="J105">_FV(Table3[[#This Row],[Company]],"Volume")</f>
        <v>5832779</v>
      </c>
      <c r="K105" s="9" cm="1">
        <f t="array" ref="K105">_FV(Table3[[#This Row],[Company]],"Volume average",TRUE)</f>
        <v>4349326</v>
      </c>
      <c r="L105" s="12">
        <f>Table3[[#This Row],[Volume]]/Table3[[#This Row],[Volume average]]</f>
        <v>1.3410765254202606</v>
      </c>
      <c r="M105" s="10">
        <f>(Table3[[#This Row],[Price]]-Table3[[#This Row],[52 week high]])/Table3[[#This Row],[52 week high]]</f>
        <v>-2.7883920272642807E-2</v>
      </c>
      <c r="N105" s="4" cm="1">
        <f t="array" ref="N105">_FV(Table3[[#This Row],[Company]],"52 week high",TRUE)</f>
        <v>387.32</v>
      </c>
      <c r="O105" s="4" cm="1">
        <f t="array" ref="O105">_FV(Table3[[#This Row],[Company]],"52 week low",TRUE)</f>
        <v>199.99</v>
      </c>
      <c r="P105" s="10">
        <f>(Table3[[#This Row],[Price]]-Table3[[#This Row],[52 week low]]) /Table3[[#This Row],[52 week low]]</f>
        <v>0.88269413470673519</v>
      </c>
    </row>
    <row r="106" spans="1:16" x14ac:dyDescent="0.25">
      <c r="A106" t="e" vm="107">
        <v>#VALUE!</v>
      </c>
      <c r="B106" s="3" t="str" cm="1">
        <f t="array" ref="B106">_FV(Table3[[#This Row],[Company]],"Ticker symbol",TRUE)</f>
        <v>YUM</v>
      </c>
      <c r="C106" s="18" t="str" cm="1">
        <f t="array" ref="C106">_FV(A106,"Industry")</f>
        <v>Hotels &amp; Entertainment Services</v>
      </c>
      <c r="D106" s="4" cm="1">
        <f t="array" ref="D106">_FV(Table3[[#This Row],[Company]],"Price")</f>
        <v>102.68</v>
      </c>
      <c r="E106" s="8" cm="1">
        <f t="array" ref="E106">_FV(Table3[[#This Row],[Company]],"P/E",TRUE)</f>
        <v>35.366199999999999</v>
      </c>
      <c r="F106" s="5" cm="1">
        <f t="array" ref="F106">_FV(Table3[[#This Row],[Company]],"Change (%)",TRUE)</f>
        <v>-1.4019999999999999E-2</v>
      </c>
      <c r="G106" s="22" cm="1">
        <f t="array" ref="G106">_FV(Table3[[#This Row],[Company]],"Change % (Extended hours)",TRUE)</f>
        <v>0</v>
      </c>
      <c r="H106" s="8" cm="1">
        <f t="array" ref="H106">_FV(Table3[[#This Row],[Company]],"Beta")</f>
        <v>1.0765</v>
      </c>
      <c r="I106" s="6" cm="1">
        <f t="array" ref="I106">_FV(Table3[[#This Row],[Company]],"Market cap",TRUE)</f>
        <v>31247760000</v>
      </c>
      <c r="J106" s="9" cm="1">
        <f t="array" ref="J106">_FV(Table3[[#This Row],[Company]],"Volume")</f>
        <v>2502623</v>
      </c>
      <c r="K106" s="9" cm="1">
        <f t="array" ref="K106">_FV(Table3[[#This Row],[Company]],"Volume average",TRUE)</f>
        <v>1871756</v>
      </c>
      <c r="L106" s="12">
        <f>Table3[[#This Row],[Volume]]/Table3[[#This Row],[Volume average]]</f>
        <v>1.3370455337127276</v>
      </c>
      <c r="M106" s="10">
        <f>(Table3[[#This Row],[Price]]-Table3[[#This Row],[52 week high]])/Table3[[#This Row],[52 week high]]</f>
        <v>-7.2112777878185347E-2</v>
      </c>
      <c r="N106" s="4" cm="1">
        <f t="array" ref="N106">_FV(Table3[[#This Row],[Company]],"52 week high",TRUE)</f>
        <v>110.66</v>
      </c>
      <c r="O106" s="4" cm="1">
        <f t="array" ref="O106">_FV(Table3[[#This Row],[Company]],"52 week low",TRUE)</f>
        <v>54.95</v>
      </c>
      <c r="P106" s="10">
        <f>(Table3[[#This Row],[Price]]-Table3[[#This Row],[52 week low]]) /Table3[[#This Row],[52 week low]]</f>
        <v>0.86860782529572345</v>
      </c>
    </row>
    <row r="107" spans="1:16" x14ac:dyDescent="0.25">
      <c r="A107" t="e" vm="108">
        <v>#VALUE!</v>
      </c>
      <c r="B107" s="3" t="str" cm="1">
        <f t="array" ref="B107">_FV(Table3[[#This Row],[Company]],"Ticker symbol",TRUE)</f>
        <v>ZTS</v>
      </c>
      <c r="C107" s="18" t="str" cm="1">
        <f t="array" ref="C107">_FV(A107,"Industry")</f>
        <v>Pharmaceuticals</v>
      </c>
      <c r="D107" s="4" cm="1">
        <f t="array" ref="D107">_FV(Table3[[#This Row],[Company]],"Price")</f>
        <v>150.13999999999999</v>
      </c>
      <c r="E107" s="8" cm="1">
        <f t="array" ref="E107">_FV(Table3[[#This Row],[Company]],"P/E",TRUE)</f>
        <v>42.410499999999999</v>
      </c>
      <c r="F107" s="5" cm="1">
        <f t="array" ref="F107">_FV(Table3[[#This Row],[Company]],"Change (%)",TRUE)</f>
        <v>3.4377999999999999E-2</v>
      </c>
      <c r="G107" s="22" cm="1">
        <f t="array" ref="G107">_FV(Table3[[#This Row],[Company]],"Change % (Extended hours)",TRUE)</f>
        <v>-4.3959999999999997E-3</v>
      </c>
      <c r="H107" s="8" cm="1">
        <f t="array" ref="H107">_FV(Table3[[#This Row],[Company]],"Beta")</f>
        <v>0.62929999999999997</v>
      </c>
      <c r="I107" s="6" cm="1">
        <f t="array" ref="I107">_FV(Table3[[#This Row],[Company]],"Market cap",TRUE)</f>
        <v>68970400000</v>
      </c>
      <c r="J107" s="9" cm="1">
        <f t="array" ref="J107">_FV(Table3[[#This Row],[Company]],"Volume")</f>
        <v>3121545</v>
      </c>
      <c r="K107" s="9" cm="1">
        <f t="array" ref="K107">_FV(Table3[[#This Row],[Company]],"Volume average",TRUE)</f>
        <v>2341628</v>
      </c>
      <c r="L107" s="12">
        <f>Table3[[#This Row],[Volume]]/Table3[[#This Row],[Volume average]]</f>
        <v>1.3330661403092208</v>
      </c>
      <c r="M107" s="10">
        <f>(Table3[[#This Row],[Price]]-Table3[[#This Row],[52 week high]])/Table3[[#This Row],[52 week high]]</f>
        <v>-0.15002264492753625</v>
      </c>
      <c r="N107" s="4" cm="1">
        <f t="array" ref="N107">_FV(Table3[[#This Row],[Company]],"52 week high",TRUE)</f>
        <v>176.64</v>
      </c>
      <c r="O107" s="4" cm="1">
        <f t="array" ref="O107">_FV(Table3[[#This Row],[Company]],"52 week low",TRUE)</f>
        <v>90.14</v>
      </c>
      <c r="P107" s="10">
        <f>(Table3[[#This Row],[Price]]-Table3[[#This Row],[52 week low]]) /Table3[[#This Row],[52 week low]]</f>
        <v>0.66563124029287757</v>
      </c>
    </row>
    <row r="108" spans="1:16" ht="24.75" x14ac:dyDescent="0.25">
      <c r="A108" t="e" vm="109">
        <v>#VALUE!</v>
      </c>
      <c r="B108" s="3" t="str" cm="1">
        <f t="array" ref="B108">_FV(Table3[[#This Row],[Company]],"Ticker symbol",TRUE)</f>
        <v>STT</v>
      </c>
      <c r="C108" s="18" t="str" cm="1">
        <f t="array" ref="C108">_FV(A108,"Industry")</f>
        <v>Investment Banking &amp; Investment Services</v>
      </c>
      <c r="D108" s="4" cm="1">
        <f t="array" ref="D108">_FV(Table3[[#This Row],[Company]],"Price")</f>
        <v>81.84</v>
      </c>
      <c r="E108" s="8" cm="1">
        <f t="array" ref="E108">_FV(Table3[[#This Row],[Company]],"P/E",TRUE)</f>
        <v>12.7417</v>
      </c>
      <c r="F108" s="5" cm="1">
        <f t="array" ref="F108">_FV(Table3[[#This Row],[Company]],"Change (%)",TRUE)</f>
        <v>1.6646000000000001E-2</v>
      </c>
      <c r="G108" s="22" cm="1">
        <f t="array" ref="G108">_FV(Table3[[#This Row],[Company]],"Change % (Extended hours)",TRUE)</f>
        <v>-5.4990000000000004E-3</v>
      </c>
      <c r="H108" s="8" cm="1">
        <f t="array" ref="H108">_FV(Table3[[#This Row],[Company]],"Beta")</f>
        <v>1.5860000000000001</v>
      </c>
      <c r="I108" s="6" cm="1">
        <f t="array" ref="I108">_FV(Table3[[#This Row],[Company]],"Market cap",TRUE)</f>
        <v>28318800000</v>
      </c>
      <c r="J108" s="9" cm="1">
        <f t="array" ref="J108">_FV(Table3[[#This Row],[Company]],"Volume")</f>
        <v>4520331</v>
      </c>
      <c r="K108" s="9" cm="1">
        <f t="array" ref="K108">_FV(Table3[[#This Row],[Company]],"Volume average",TRUE)</f>
        <v>3412170</v>
      </c>
      <c r="L108" s="12">
        <f>Table3[[#This Row],[Volume]]/Table3[[#This Row],[Volume average]]</f>
        <v>1.3247672302376494</v>
      </c>
      <c r="M108" s="10">
        <f>(Table3[[#This Row],[Price]]-Table3[[#This Row],[52 week high]])/Table3[[#This Row],[52 week high]]</f>
        <v>-2.5017869907076416E-2</v>
      </c>
      <c r="N108" s="4" cm="1">
        <f t="array" ref="N108">_FV(Table3[[#This Row],[Company]],"52 week high",TRUE)</f>
        <v>83.94</v>
      </c>
      <c r="O108" s="4" cm="1">
        <f t="array" ref="O108">_FV(Table3[[#This Row],[Company]],"52 week low",TRUE)</f>
        <v>42.1</v>
      </c>
      <c r="P108" s="10">
        <f>(Table3[[#This Row],[Price]]-Table3[[#This Row],[52 week low]]) /Table3[[#This Row],[52 week low]]</f>
        <v>0.94394299287410932</v>
      </c>
    </row>
    <row r="109" spans="1:16" ht="24.75" x14ac:dyDescent="0.25">
      <c r="A109" t="e" vm="110">
        <v>#VALUE!</v>
      </c>
      <c r="B109" s="3" t="str" cm="1">
        <f t="array" ref="B109">_FV(Table3[[#This Row],[Company]],"Ticker symbol",TRUE)</f>
        <v>TER</v>
      </c>
      <c r="C109" s="18" t="str" cm="1">
        <f t="array" ref="C109">_FV(A109,"Industry")</f>
        <v>Semiconductors &amp; Semiconductor Equipment</v>
      </c>
      <c r="D109" s="4" cm="1">
        <f t="array" ref="D109">_FV(Table3[[#This Row],[Company]],"Price")</f>
        <v>113.34</v>
      </c>
      <c r="E109" s="8" cm="1">
        <f t="array" ref="E109">_FV(Table3[[#This Row],[Company]],"P/E",TRUE)</f>
        <v>24.324200000000001</v>
      </c>
      <c r="F109" s="5" cm="1">
        <f t="array" ref="F109">_FV(Table3[[#This Row],[Company]],"Change (%)",TRUE)</f>
        <v>8.7715999999999988E-2</v>
      </c>
      <c r="G109" s="22" cm="1">
        <f t="array" ref="G109">_FV(Table3[[#This Row],[Company]],"Change % (Extended hours)",TRUE)</f>
        <v>1.4119999999999998E-3</v>
      </c>
      <c r="H109" s="8" cm="1">
        <f t="array" ref="H109">_FV(Table3[[#This Row],[Company]],"Beta")</f>
        <v>1.3711</v>
      </c>
      <c r="I109" s="6" cm="1">
        <f t="array" ref="I109">_FV(Table3[[#This Row],[Company]],"Market cap",TRUE)</f>
        <v>17369600000</v>
      </c>
      <c r="J109" s="9" cm="1">
        <f t="array" ref="J109">_FV(Table3[[#This Row],[Company]],"Volume")</f>
        <v>3146648</v>
      </c>
      <c r="K109" s="9" cm="1">
        <f t="array" ref="K109">_FV(Table3[[#This Row],[Company]],"Volume average",TRUE)</f>
        <v>2380695</v>
      </c>
      <c r="L109" s="12">
        <f>Table3[[#This Row],[Volume]]/Table3[[#This Row],[Volume average]]</f>
        <v>1.3217350395577763</v>
      </c>
      <c r="M109" s="10">
        <f>(Table3[[#This Row],[Price]]-Table3[[#This Row],[52 week high]])/Table3[[#This Row],[52 week high]]</f>
        <v>-0.23367139959432048</v>
      </c>
      <c r="N109" s="4" cm="1">
        <f t="array" ref="N109">_FV(Table3[[#This Row],[Company]],"52 week high",TRUE)</f>
        <v>147.9</v>
      </c>
      <c r="O109" s="4" cm="1">
        <f t="array" ref="O109">_FV(Table3[[#This Row],[Company]],"52 week low",TRUE)</f>
        <v>42.87</v>
      </c>
      <c r="P109" s="10">
        <f>(Table3[[#This Row],[Price]]-Table3[[#This Row],[52 week low]]) /Table3[[#This Row],[52 week low]]</f>
        <v>1.6438068579426173</v>
      </c>
    </row>
    <row r="110" spans="1:16" x14ac:dyDescent="0.25">
      <c r="A110" t="e" vm="111">
        <v>#VALUE!</v>
      </c>
      <c r="B110" s="3" t="str" cm="1">
        <f t="array" ref="B110">_FV(Table3[[#This Row],[Company]],"Ticker symbol",TRUE)</f>
        <v>EXC</v>
      </c>
      <c r="C110" s="18" t="str" cm="1">
        <f t="array" ref="C110">_FV(A110,"Industry")</f>
        <v>Electrical Utilities &amp; IPPs</v>
      </c>
      <c r="D110" s="4" cm="1">
        <f t="array" ref="D110">_FV(Table3[[#This Row],[Company]],"Price")</f>
        <v>41.53</v>
      </c>
      <c r="E110" s="8" cm="1">
        <f t="array" ref="E110">_FV(Table3[[#This Row],[Company]],"P/E",TRUE)</f>
        <v>20.2514</v>
      </c>
      <c r="F110" s="5" cm="1">
        <f t="array" ref="F110">_FV(Table3[[#This Row],[Company]],"Change (%)",TRUE)</f>
        <v>2.0643999999999999E-2</v>
      </c>
      <c r="G110" s="22" cm="1">
        <f t="array" ref="G110">_FV(Table3[[#This Row],[Company]],"Change % (Extended hours)",TRUE)</f>
        <v>0</v>
      </c>
      <c r="H110" s="8" cm="1">
        <f t="array" ref="H110">_FV(Table3[[#This Row],[Company]],"Beta")</f>
        <v>0.39429999999999998</v>
      </c>
      <c r="I110" s="6" cm="1">
        <f t="array" ref="I110">_FV(Table3[[#This Row],[Company]],"Market cap",TRUE)</f>
        <v>39727180000</v>
      </c>
      <c r="J110" s="9" cm="1">
        <f t="array" ref="J110">_FV(Table3[[#This Row],[Company]],"Volume")</f>
        <v>7141554</v>
      </c>
      <c r="K110" s="9" cm="1">
        <f t="array" ref="K110">_FV(Table3[[#This Row],[Company]],"Volume average",TRUE)</f>
        <v>5414607</v>
      </c>
      <c r="L110" s="12">
        <f>Table3[[#This Row],[Volume]]/Table3[[#This Row],[Volume average]]</f>
        <v>1.3189422611834987</v>
      </c>
      <c r="M110" s="10">
        <f>(Table3[[#This Row],[Price]]-Table3[[#This Row],[52 week high]])/Table3[[#This Row],[52 week high]]</f>
        <v>-9.7566275532377261E-2</v>
      </c>
      <c r="N110" s="4" cm="1">
        <f t="array" ref="N110">_FV(Table3[[#This Row],[Company]],"52 week high",TRUE)</f>
        <v>46.02</v>
      </c>
      <c r="O110" s="4" cm="1">
        <f t="array" ref="O110">_FV(Table3[[#This Row],[Company]],"52 week low",TRUE)</f>
        <v>29.28</v>
      </c>
      <c r="P110" s="10">
        <f>(Table3[[#This Row],[Price]]-Table3[[#This Row],[52 week low]]) /Table3[[#This Row],[52 week low]]</f>
        <v>0.41837431693989069</v>
      </c>
    </row>
    <row r="111" spans="1:16" x14ac:dyDescent="0.25">
      <c r="A111" t="e" vm="112">
        <v>#VALUE!</v>
      </c>
      <c r="B111" s="3" t="str" cm="1">
        <f t="array" ref="B111">_FV(Table3[[#This Row],[Company]],"Ticker symbol",TRUE)</f>
        <v>SNPS</v>
      </c>
      <c r="C111" s="18" t="str" cm="1">
        <f t="array" ref="C111">_FV(A111,"Industry")</f>
        <v>Software &amp; IT Services</v>
      </c>
      <c r="D111" s="4" cm="1">
        <f t="array" ref="D111">_FV(Table3[[#This Row],[Company]],"Price")</f>
        <v>228.4</v>
      </c>
      <c r="E111" s="8" cm="1">
        <f t="array" ref="E111">_FV(Table3[[#This Row],[Company]],"P/E",TRUE)</f>
        <v>47.306399999999996</v>
      </c>
      <c r="F111" s="5" cm="1">
        <f t="array" ref="F111">_FV(Table3[[#This Row],[Company]],"Change (%)",TRUE)</f>
        <v>4.5357000000000001E-2</v>
      </c>
      <c r="G111" s="22" cm="1">
        <f t="array" ref="G111">_FV(Table3[[#This Row],[Company]],"Change % (Extended hours)",TRUE)</f>
        <v>-2.0140000000000002E-3</v>
      </c>
      <c r="H111" s="8" cm="1">
        <f t="array" ref="H111">_FV(Table3[[#This Row],[Company]],"Beta")</f>
        <v>1.0925</v>
      </c>
      <c r="I111" s="6" cm="1">
        <f t="array" ref="I111">_FV(Table3[[#This Row],[Company]],"Market cap",TRUE)</f>
        <v>33292010000</v>
      </c>
      <c r="J111" s="9" cm="1">
        <f t="array" ref="J111">_FV(Table3[[#This Row],[Company]],"Volume")</f>
        <v>1390326</v>
      </c>
      <c r="K111" s="9" cm="1">
        <f t="array" ref="K111">_FV(Table3[[#This Row],[Company]],"Volume average",TRUE)</f>
        <v>1062284</v>
      </c>
      <c r="L111" s="12">
        <f>Table3[[#This Row],[Volume]]/Table3[[#This Row],[Volume average]]</f>
        <v>1.3088081906533469</v>
      </c>
      <c r="M111" s="10">
        <f>(Table3[[#This Row],[Price]]-Table3[[#This Row],[52 week high]])/Table3[[#This Row],[52 week high]]</f>
        <v>-0.24096906051643352</v>
      </c>
      <c r="N111" s="4" cm="1">
        <f t="array" ref="N111">_FV(Table3[[#This Row],[Company]],"52 week high",TRUE)</f>
        <v>300.91000000000003</v>
      </c>
      <c r="O111" s="4" cm="1">
        <f t="array" ref="O111">_FV(Table3[[#This Row],[Company]],"52 week low",TRUE)</f>
        <v>104.9</v>
      </c>
      <c r="P111" s="10">
        <f>(Table3[[#This Row],[Price]]-Table3[[#This Row],[52 week low]]) /Table3[[#This Row],[52 week low]]</f>
        <v>1.177311725452812</v>
      </c>
    </row>
    <row r="112" spans="1:16" x14ac:dyDescent="0.25">
      <c r="A112" t="e" vm="113">
        <v>#VALUE!</v>
      </c>
      <c r="B112" s="3" t="str" cm="1">
        <f t="array" ref="B112">_FV(Table3[[#This Row],[Company]],"Ticker symbol",TRUE)</f>
        <v>LEG</v>
      </c>
      <c r="C112" s="18" t="str" cm="1">
        <f t="array" ref="C112">_FV(A112,"Industry")</f>
        <v>Household Goods</v>
      </c>
      <c r="D112" s="4" cm="1">
        <f t="array" ref="D112">_FV(Table3[[#This Row],[Company]],"Price")</f>
        <v>47.63</v>
      </c>
      <c r="E112" s="8" cm="1">
        <f t="array" ref="E112">_FV(Table3[[#This Row],[Company]],"P/E",TRUE)</f>
        <v>26.799600000000002</v>
      </c>
      <c r="F112" s="5" cm="1">
        <f t="array" ref="F112">_FV(Table3[[#This Row],[Company]],"Change (%)",TRUE)</f>
        <v>-2.3375E-2</v>
      </c>
      <c r="G112" s="22" cm="1">
        <f t="array" ref="G112">_FV(Table3[[#This Row],[Company]],"Change % (Extended hours)",TRUE)</f>
        <v>2.7713999999999999E-2</v>
      </c>
      <c r="H112" s="8" cm="1">
        <f t="array" ref="H112">_FV(Table3[[#This Row],[Company]],"Beta")</f>
        <v>1.4911000000000001</v>
      </c>
      <c r="I112" s="6" cm="1">
        <f t="array" ref="I112">_FV(Table3[[#This Row],[Company]],"Market cap",TRUE)</f>
        <v>6485796000</v>
      </c>
      <c r="J112" s="9" cm="1">
        <f t="array" ref="J112">_FV(Table3[[#This Row],[Company]],"Volume")</f>
        <v>1287217</v>
      </c>
      <c r="K112" s="9" cm="1">
        <f t="array" ref="K112">_FV(Table3[[#This Row],[Company]],"Volume average",TRUE)</f>
        <v>986717</v>
      </c>
      <c r="L112" s="12">
        <f>Table3[[#This Row],[Volume]]/Table3[[#This Row],[Volume average]]</f>
        <v>1.3045452748863149</v>
      </c>
      <c r="M112" s="10">
        <f>(Table3[[#This Row],[Price]]-Table3[[#This Row],[52 week high]])/Table3[[#This Row],[52 week high]]</f>
        <v>-4.7399999999999949E-2</v>
      </c>
      <c r="N112" s="4" cm="1">
        <f t="array" ref="N112">_FV(Table3[[#This Row],[Company]],"52 week high",TRUE)</f>
        <v>50</v>
      </c>
      <c r="O112" s="4" cm="1">
        <f t="array" ref="O112">_FV(Table3[[#This Row],[Company]],"52 week low",TRUE)</f>
        <v>22.03</v>
      </c>
      <c r="P112" s="10">
        <f>(Table3[[#This Row],[Price]]-Table3[[#This Row],[52 week low]]) /Table3[[#This Row],[52 week low]]</f>
        <v>1.1620517476168861</v>
      </c>
    </row>
    <row r="113" spans="1:16" ht="24.75" x14ac:dyDescent="0.25">
      <c r="A113" t="e" vm="114">
        <v>#VALUE!</v>
      </c>
      <c r="B113" s="3" t="str" cm="1">
        <f t="array" ref="B113">_FV(Table3[[#This Row],[Company]],"Ticker symbol",TRUE)</f>
        <v>MTD</v>
      </c>
      <c r="C113" s="18" t="str" cm="1">
        <f t="array" ref="C113">_FV(A113,"Industry")</f>
        <v>Machinery, Equipment &amp; Components</v>
      </c>
      <c r="D113" s="4" cm="1">
        <f t="array" ref="D113">_FV(Table3[[#This Row],[Company]],"Price")</f>
        <v>1050</v>
      </c>
      <c r="E113" s="8" cm="1">
        <f t="array" ref="E113">_FV(Table3[[#This Row],[Company]],"P/E",TRUE)</f>
        <v>41.622300000000003</v>
      </c>
      <c r="F113" s="5" cm="1">
        <f t="array" ref="F113">_FV(Table3[[#This Row],[Company]],"Change (%)",TRUE)</f>
        <v>1.1103E-2</v>
      </c>
      <c r="G113" s="22" cm="1">
        <f t="array" ref="G113">_FV(Table3[[#This Row],[Company]],"Change % (Extended hours)",TRUE)</f>
        <v>0</v>
      </c>
      <c r="H113" s="8" cm="1">
        <f t="array" ref="H113">_FV(Table3[[#This Row],[Company]],"Beta")</f>
        <v>0.99919999999999998</v>
      </c>
      <c r="I113" s="6" cm="1">
        <f t="array" ref="I113">_FV(Table3[[#This Row],[Company]],"Market cap",TRUE)</f>
        <v>24308560000</v>
      </c>
      <c r="J113" s="9" cm="1">
        <f t="array" ref="J113">_FV(Table3[[#This Row],[Company]],"Volume")</f>
        <v>180571</v>
      </c>
      <c r="K113" s="9" cm="1">
        <f t="array" ref="K113">_FV(Table3[[#This Row],[Company]],"Volume average",TRUE)</f>
        <v>138475</v>
      </c>
      <c r="L113" s="12">
        <f>Table3[[#This Row],[Volume]]/Table3[[#This Row],[Volume average]]</f>
        <v>1.303997111391948</v>
      </c>
      <c r="M113" s="10">
        <f>(Table3[[#This Row],[Price]]-Table3[[#This Row],[52 week high]])/Table3[[#This Row],[52 week high]]</f>
        <v>-0.17431409091981415</v>
      </c>
      <c r="N113" s="4" cm="1">
        <f t="array" ref="N113">_FV(Table3[[#This Row],[Company]],"52 week high",TRUE)</f>
        <v>1271.67</v>
      </c>
      <c r="O113" s="4" cm="1">
        <f t="array" ref="O113">_FV(Table3[[#This Row],[Company]],"52 week low",TRUE)</f>
        <v>579.4</v>
      </c>
      <c r="P113" s="10">
        <f>(Table3[[#This Row],[Price]]-Table3[[#This Row],[52 week low]]) /Table3[[#This Row],[52 week low]]</f>
        <v>0.81221953745253717</v>
      </c>
    </row>
    <row r="114" spans="1:16" x14ac:dyDescent="0.25">
      <c r="A114" t="e" vm="115">
        <v>#VALUE!</v>
      </c>
      <c r="B114" s="3" t="str" cm="1">
        <f t="array" ref="B114">_FV(Table3[[#This Row],[Company]],"Ticker symbol",TRUE)</f>
        <v>PSX</v>
      </c>
      <c r="C114" s="18" t="str" cm="1">
        <f t="array" ref="C114">_FV(A114,"Industry")</f>
        <v>Oil &amp; Gas</v>
      </c>
      <c r="D114" s="4" cm="1">
        <f t="array" ref="D114">_FV(Table3[[#This Row],[Company]],"Price")</f>
        <v>85.4</v>
      </c>
      <c r="E114" s="8" cm="1">
        <f t="array" ref="E114">_FV(Table3[[#This Row],[Company]],"P/E",TRUE)</f>
        <v>0</v>
      </c>
      <c r="F114" s="5" cm="1">
        <f t="array" ref="F114">_FV(Table3[[#This Row],[Company]],"Change (%)",TRUE)</f>
        <v>-3.4701000000000003E-2</v>
      </c>
      <c r="G114" s="22" cm="1">
        <f t="array" ref="G114">_FV(Table3[[#This Row],[Company]],"Change % (Extended hours)",TRUE)</f>
        <v>0</v>
      </c>
      <c r="H114" s="8" cm="1">
        <f t="array" ref="H114">_FV(Table3[[#This Row],[Company]],"Beta")</f>
        <v>1.7294</v>
      </c>
      <c r="I114" s="6" cm="1">
        <f t="array" ref="I114">_FV(Table3[[#This Row],[Company]],"Market cap",TRUE)</f>
        <v>38654850000</v>
      </c>
      <c r="J114" s="9" cm="1">
        <f t="array" ref="J114">_FV(Table3[[#This Row],[Company]],"Volume")</f>
        <v>3497455</v>
      </c>
      <c r="K114" s="9" cm="1">
        <f t="array" ref="K114">_FV(Table3[[#This Row],[Company]],"Volume average",TRUE)</f>
        <v>2697877</v>
      </c>
      <c r="L114" s="12">
        <f>Table3[[#This Row],[Volume]]/Table3[[#This Row],[Volume average]]</f>
        <v>1.296373037021332</v>
      </c>
      <c r="M114" s="10">
        <f>(Table3[[#This Row],[Price]]-Table3[[#This Row],[52 week high]])/Table3[[#This Row],[52 week high]]</f>
        <v>-5.7291091731979223E-2</v>
      </c>
      <c r="N114" s="4" cm="1">
        <f t="array" ref="N114">_FV(Table3[[#This Row],[Company]],"52 week high",TRUE)</f>
        <v>90.59</v>
      </c>
      <c r="O114" s="4" cm="1">
        <f t="array" ref="O114">_FV(Table3[[#This Row],[Company]],"52 week low",TRUE)</f>
        <v>40.04</v>
      </c>
      <c r="P114" s="10">
        <f>(Table3[[#This Row],[Price]]-Table3[[#This Row],[52 week low]]) /Table3[[#This Row],[52 week low]]</f>
        <v>1.1328671328671331</v>
      </c>
    </row>
    <row r="115" spans="1:16" x14ac:dyDescent="0.25">
      <c r="A115" t="e" vm="116">
        <v>#VALUE!</v>
      </c>
      <c r="B115" s="3" t="str" cm="1">
        <f t="array" ref="B115">_FV(Table3[[#This Row],[Company]],"Ticker symbol",TRUE)</f>
        <v>BSX</v>
      </c>
      <c r="C115" s="18" t="str" cm="1">
        <f t="array" ref="C115">_FV(A115,"Industry")</f>
        <v>Healthcare Equipment &amp; Supplies</v>
      </c>
      <c r="D115" s="4" cm="1">
        <f t="array" ref="D115">_FV(Table3[[#This Row],[Company]],"Price")</f>
        <v>39.549999999999997</v>
      </c>
      <c r="E115" s="8" cm="1">
        <f t="array" ref="E115">_FV(Table3[[#This Row],[Company]],"P/E",TRUE)</f>
        <v>0</v>
      </c>
      <c r="F115" s="5" cm="1">
        <f t="array" ref="F115">_FV(Table3[[#This Row],[Company]],"Change (%)",TRUE)</f>
        <v>7.5910000000000007E-4</v>
      </c>
      <c r="G115" s="22" cm="1">
        <f t="array" ref="G115">_FV(Table3[[#This Row],[Company]],"Change % (Extended hours)",TRUE)</f>
        <v>1.2640000000000001E-3</v>
      </c>
      <c r="H115" s="8" cm="1">
        <f t="array" ref="H115">_FV(Table3[[#This Row],[Company]],"Beta")</f>
        <v>0.8498</v>
      </c>
      <c r="I115" s="6" cm="1">
        <f t="array" ref="I115">_FV(Table3[[#This Row],[Company]],"Market cap",TRUE)</f>
        <v>56006390000</v>
      </c>
      <c r="J115" s="9" cm="1">
        <f t="array" ref="J115">_FV(Table3[[#This Row],[Company]],"Volume")</f>
        <v>13646708</v>
      </c>
      <c r="K115" s="9" cm="1">
        <f t="array" ref="K115">_FV(Table3[[#This Row],[Company]],"Volume average",TRUE)</f>
        <v>10527381</v>
      </c>
      <c r="L115" s="12">
        <f>Table3[[#This Row],[Volume]]/Table3[[#This Row],[Volume average]]</f>
        <v>1.2963060803062034</v>
      </c>
      <c r="M115" s="10">
        <f>(Table3[[#This Row],[Price]]-Table3[[#This Row],[52 week high]])/Table3[[#This Row],[52 week high]]</f>
        <v>-6.6556525843757389E-2</v>
      </c>
      <c r="N115" s="4" cm="1">
        <f t="array" ref="N115">_FV(Table3[[#This Row],[Company]],"52 week high",TRUE)</f>
        <v>42.37</v>
      </c>
      <c r="O115" s="4" cm="1">
        <f t="array" ref="O115">_FV(Table3[[#This Row],[Company]],"52 week low",TRUE)</f>
        <v>24.1</v>
      </c>
      <c r="P115" s="10">
        <f>(Table3[[#This Row],[Price]]-Table3[[#This Row],[52 week low]]) /Table3[[#This Row],[52 week low]]</f>
        <v>0.64107883817427369</v>
      </c>
    </row>
    <row r="116" spans="1:16" x14ac:dyDescent="0.25">
      <c r="A116" t="e" vm="117">
        <v>#VALUE!</v>
      </c>
      <c r="B116" s="3" t="str" cm="1">
        <f t="array" ref="B116">_FV(Table3[[#This Row],[Company]],"Ticker symbol",TRUE)</f>
        <v>ALGN</v>
      </c>
      <c r="C116" s="18" t="str" cm="1">
        <f t="array" ref="C116">_FV(A116,"Industry")</f>
        <v>Healthcare Equipment &amp; Supplies</v>
      </c>
      <c r="D116" s="4" cm="1">
        <f t="array" ref="D116">_FV(Table3[[#This Row],[Company]],"Price")</f>
        <v>515.87</v>
      </c>
      <c r="E116" s="8" cm="1">
        <f t="array" ref="E116">_FV(Table3[[#This Row],[Company]],"P/E",TRUE)</f>
        <v>22.096299999999999</v>
      </c>
      <c r="F116" s="5" cm="1">
        <f t="array" ref="F116">_FV(Table3[[#This Row],[Company]],"Change (%)",TRUE)</f>
        <v>3.9913999999999998E-2</v>
      </c>
      <c r="G116" s="22" cm="1">
        <f t="array" ref="G116">_FV(Table3[[#This Row],[Company]],"Change % (Extended hours)",TRUE)</f>
        <v>-1.008E-3</v>
      </c>
      <c r="H116" s="8" cm="1">
        <f t="array" ref="H116">_FV(Table3[[#This Row],[Company]],"Beta")</f>
        <v>1.7475000000000001</v>
      </c>
      <c r="I116" s="6" cm="1">
        <f t="array" ref="I116">_FV(Table3[[#This Row],[Company]],"Market cap",TRUE)</f>
        <v>39255370000</v>
      </c>
      <c r="J116" s="9" cm="1">
        <f t="array" ref="J116">_FV(Table3[[#This Row],[Company]],"Volume")</f>
        <v>933852</v>
      </c>
      <c r="K116" s="9" cm="1">
        <f t="array" ref="K116">_FV(Table3[[#This Row],[Company]],"Volume average",TRUE)</f>
        <v>722350</v>
      </c>
      <c r="L116" s="12">
        <f>Table3[[#This Row],[Volume]]/Table3[[#This Row],[Volume average]]</f>
        <v>1.2927971205094484</v>
      </c>
      <c r="M116" s="10">
        <f>(Table3[[#This Row],[Price]]-Table3[[#This Row],[52 week high]])/Table3[[#This Row],[52 week high]]</f>
        <v>-0.18691485672855659</v>
      </c>
      <c r="N116" s="4" cm="1">
        <f t="array" ref="N116">_FV(Table3[[#This Row],[Company]],"52 week high",TRUE)</f>
        <v>634.46</v>
      </c>
      <c r="O116" s="4" cm="1">
        <f t="array" ref="O116">_FV(Table3[[#This Row],[Company]],"52 week low",TRUE)</f>
        <v>127.88</v>
      </c>
      <c r="P116" s="10">
        <f>(Table3[[#This Row],[Price]]-Table3[[#This Row],[52 week low]]) /Table3[[#This Row],[52 week low]]</f>
        <v>3.0340162652486709</v>
      </c>
    </row>
    <row r="117" spans="1:16" ht="24.75" x14ac:dyDescent="0.25">
      <c r="A117" t="e" vm="118">
        <v>#VALUE!</v>
      </c>
      <c r="B117" s="3" t="str" cm="1">
        <f t="array" ref="B117">_FV(Table3[[#This Row],[Company]],"Ticker symbol",TRUE)</f>
        <v>INTC</v>
      </c>
      <c r="C117" s="18" t="str" cm="1">
        <f t="array" ref="C117">_FV(A117,"Industry")</f>
        <v>Semiconductors &amp; Semiconductor Equipment</v>
      </c>
      <c r="D117" s="4" cm="1">
        <f t="array" ref="D117">_FV(Table3[[#This Row],[Company]],"Price")</f>
        <v>62.67</v>
      </c>
      <c r="E117" s="8" cm="1">
        <f t="array" ref="E117">_FV(Table3[[#This Row],[Company]],"P/E",TRUE)</f>
        <v>12.112500000000001</v>
      </c>
      <c r="F117" s="5" cm="1">
        <f t="array" ref="F117">_FV(Table3[[#This Row],[Company]],"Change (%)",TRUE)</f>
        <v>4.7118E-2</v>
      </c>
      <c r="G117" s="22" cm="1">
        <f t="array" ref="G117">_FV(Table3[[#This Row],[Company]],"Change % (Extended hours)",TRUE)</f>
        <v>-2.7129999999999997E-3</v>
      </c>
      <c r="H117" s="8" cm="1">
        <f t="array" ref="H117">_FV(Table3[[#This Row],[Company]],"Beta")</f>
        <v>0.65659999999999996</v>
      </c>
      <c r="I117" s="6" cm="1">
        <f t="array" ref="I117">_FV(Table3[[#This Row],[Company]],"Market cap",TRUE)</f>
        <v>243170500000</v>
      </c>
      <c r="J117" s="9" cm="1">
        <f t="array" ref="J117">_FV(Table3[[#This Row],[Company]],"Volume")</f>
        <v>36387479</v>
      </c>
      <c r="K117" s="9" cm="1">
        <f t="array" ref="K117">_FV(Table3[[#This Row],[Company]],"Volume average",TRUE)</f>
        <v>28189898</v>
      </c>
      <c r="L117" s="12">
        <f>Table3[[#This Row],[Volume]]/Table3[[#This Row],[Volume average]]</f>
        <v>1.2907985335739776</v>
      </c>
      <c r="M117" s="10">
        <f>(Table3[[#This Row],[Price]]-Table3[[#This Row],[52 week high]])/Table3[[#This Row],[52 week high]]</f>
        <v>-3.7475042236215603E-2</v>
      </c>
      <c r="N117" s="4" cm="1">
        <f t="array" ref="N117">_FV(Table3[[#This Row],[Company]],"52 week high",TRUE)</f>
        <v>65.11</v>
      </c>
      <c r="O117" s="4" cm="1">
        <f t="array" ref="O117">_FV(Table3[[#This Row],[Company]],"52 week low",TRUE)</f>
        <v>43.61</v>
      </c>
      <c r="P117" s="10">
        <f>(Table3[[#This Row],[Price]]-Table3[[#This Row],[52 week low]]) /Table3[[#This Row],[52 week low]]</f>
        <v>0.43705572116487051</v>
      </c>
    </row>
    <row r="118" spans="1:16" x14ac:dyDescent="0.25">
      <c r="A118" t="e" vm="119">
        <v>#VALUE!</v>
      </c>
      <c r="B118" s="3" t="str" cm="1">
        <f t="array" ref="B118">_FV(Table3[[#This Row],[Company]],"Ticker symbol",TRUE)</f>
        <v>CE</v>
      </c>
      <c r="C118" s="18" t="str" cm="1">
        <f t="array" ref="C118">_FV(A118,"Industry")</f>
        <v>Chemicals</v>
      </c>
      <c r="D118" s="4" cm="1">
        <f t="array" ref="D118">_FV(Table3[[#This Row],[Company]],"Price")</f>
        <v>145.36000000000001</v>
      </c>
      <c r="E118" s="8" cm="1">
        <f t="array" ref="E118">_FV(Table3[[#This Row],[Company]],"P/E",TRUE)</f>
        <v>8.8377999999999997</v>
      </c>
      <c r="F118" s="5" cm="1">
        <f t="array" ref="F118">_FV(Table3[[#This Row],[Company]],"Change (%)",TRUE)</f>
        <v>-3.1579000000000003E-2</v>
      </c>
      <c r="G118" s="22" cm="1">
        <f t="array" ref="G118">_FV(Table3[[#This Row],[Company]],"Change % (Extended hours)",TRUE)</f>
        <v>0</v>
      </c>
      <c r="H118" s="8" cm="1">
        <f t="array" ref="H118">_FV(Table3[[#This Row],[Company]],"Beta")</f>
        <v>1.2222</v>
      </c>
      <c r="I118" s="6" cm="1">
        <f t="array" ref="I118">_FV(Table3[[#This Row],[Company]],"Market cap",TRUE)</f>
        <v>17137650000</v>
      </c>
      <c r="J118" s="9" cm="1">
        <f t="array" ref="J118">_FV(Table3[[#This Row],[Company]],"Volume")</f>
        <v>1091734</v>
      </c>
      <c r="K118" s="9" cm="1">
        <f t="array" ref="K118">_FV(Table3[[#This Row],[Company]],"Volume average",TRUE)</f>
        <v>847099</v>
      </c>
      <c r="L118" s="12">
        <f>Table3[[#This Row],[Volume]]/Table3[[#This Row],[Volume average]]</f>
        <v>1.2887915107915369</v>
      </c>
      <c r="M118" s="10">
        <f>(Table3[[#This Row],[Price]]-Table3[[#This Row],[52 week high]])/Table3[[#This Row],[52 week high]]</f>
        <v>-4.7444298820445485E-2</v>
      </c>
      <c r="N118" s="4" cm="1">
        <f t="array" ref="N118">_FV(Table3[[#This Row],[Company]],"52 week high",TRUE)</f>
        <v>152.6</v>
      </c>
      <c r="O118" s="4" cm="1">
        <f t="array" ref="O118">_FV(Table3[[#This Row],[Company]],"52 week low",TRUE)</f>
        <v>52.7</v>
      </c>
      <c r="P118" s="10">
        <f>(Table3[[#This Row],[Price]]-Table3[[#This Row],[52 week low]]) /Table3[[#This Row],[52 week low]]</f>
        <v>1.7582542694497154</v>
      </c>
    </row>
    <row r="119" spans="1:16" x14ac:dyDescent="0.25">
      <c r="A119" t="e" vm="120">
        <v>#VALUE!</v>
      </c>
      <c r="B119" s="3" t="str" cm="1">
        <f t="array" ref="B119">_FV(Table3[[#This Row],[Company]],"Ticker symbol",TRUE)</f>
        <v>VLO</v>
      </c>
      <c r="C119" s="18" t="str" cm="1">
        <f t="array" ref="C119">_FV(A119,"Industry")</f>
        <v>Oil &amp; Gas</v>
      </c>
      <c r="D119" s="4" cm="1">
        <f t="array" ref="D119">_FV(Table3[[#This Row],[Company]],"Price")</f>
        <v>76.58</v>
      </c>
      <c r="E119" s="8" cm="1">
        <f t="array" ref="E119">_FV(Table3[[#This Row],[Company]],"P/E",TRUE)</f>
        <v>0</v>
      </c>
      <c r="F119" s="5" cm="1">
        <f t="array" ref="F119">_FV(Table3[[#This Row],[Company]],"Change (%)",TRUE)</f>
        <v>-4.9404000000000003E-2</v>
      </c>
      <c r="G119" s="22" cm="1">
        <f t="array" ref="G119">_FV(Table3[[#This Row],[Company]],"Change % (Extended hours)",TRUE)</f>
        <v>0</v>
      </c>
      <c r="H119" s="8" cm="1">
        <f t="array" ref="H119">_FV(Table3[[#This Row],[Company]],"Beta")</f>
        <v>2.2233999999999998</v>
      </c>
      <c r="I119" s="6" cm="1">
        <f t="array" ref="I119">_FV(Table3[[#This Row],[Company]],"Market cap",TRUE)</f>
        <v>32913830000</v>
      </c>
      <c r="J119" s="9" cm="1">
        <f t="array" ref="J119">_FV(Table3[[#This Row],[Company]],"Volume")</f>
        <v>5459639</v>
      </c>
      <c r="K119" s="9" cm="1">
        <f t="array" ref="K119">_FV(Table3[[#This Row],[Company]],"Volume average",TRUE)</f>
        <v>4248465</v>
      </c>
      <c r="L119" s="12">
        <f>Table3[[#This Row],[Volume]]/Table3[[#This Row],[Volume average]]</f>
        <v>1.2850850836713965</v>
      </c>
      <c r="M119" s="10">
        <f>(Table3[[#This Row],[Price]]-Table3[[#This Row],[52 week high]])/Table3[[#This Row],[52 week high]]</f>
        <v>-7.2881355932203351E-2</v>
      </c>
      <c r="N119" s="4" cm="1">
        <f t="array" ref="N119">_FV(Table3[[#This Row],[Company]],"52 week high",TRUE)</f>
        <v>82.6</v>
      </c>
      <c r="O119" s="4" cm="1">
        <f t="array" ref="O119">_FV(Table3[[#This Row],[Company]],"52 week low",TRUE)</f>
        <v>31</v>
      </c>
      <c r="P119" s="10">
        <f>(Table3[[#This Row],[Price]]-Table3[[#This Row],[52 week low]]) /Table3[[#This Row],[52 week low]]</f>
        <v>1.4703225806451612</v>
      </c>
    </row>
    <row r="120" spans="1:16" ht="24.75" x14ac:dyDescent="0.25">
      <c r="A120" t="e" vm="121">
        <v>#VALUE!</v>
      </c>
      <c r="B120" s="3" t="str" cm="1">
        <f t="array" ref="B120">_FV(Table3[[#This Row],[Company]],"Ticker symbol",TRUE)</f>
        <v>XLNX</v>
      </c>
      <c r="C120" s="18" t="str" cm="1">
        <f t="array" ref="C120">_FV(A120,"Industry")</f>
        <v>Semiconductors &amp; Semiconductor Equipment</v>
      </c>
      <c r="D120" s="4" cm="1">
        <f t="array" ref="D120">_FV(Table3[[#This Row],[Company]],"Price")</f>
        <v>120.28</v>
      </c>
      <c r="E120" s="8" cm="1">
        <f t="array" ref="E120">_FV(Table3[[#This Row],[Company]],"P/E",TRUE)</f>
        <v>44.840499999999999</v>
      </c>
      <c r="F120" s="5" cm="1">
        <f t="array" ref="F120">_FV(Table3[[#This Row],[Company]],"Change (%)",TRUE)</f>
        <v>7.3066000000000006E-2</v>
      </c>
      <c r="G120" s="22" cm="1">
        <f t="array" ref="G120">_FV(Table3[[#This Row],[Company]],"Change % (Extended hours)",TRUE)</f>
        <v>-7.4829999999999992E-4</v>
      </c>
      <c r="H120" s="8" cm="1">
        <f t="array" ref="H120">_FV(Table3[[#This Row],[Company]],"Beta")</f>
        <v>1.0673999999999999</v>
      </c>
      <c r="I120" s="6" cm="1">
        <f t="array" ref="I120">_FV(Table3[[#This Row],[Company]],"Market cap",TRUE)</f>
        <v>27547990000</v>
      </c>
      <c r="J120" s="9" cm="1">
        <f t="array" ref="J120">_FV(Table3[[#This Row],[Company]],"Volume")</f>
        <v>3035592</v>
      </c>
      <c r="K120" s="9" cm="1">
        <f t="array" ref="K120">_FV(Table3[[#This Row],[Company]],"Volume average",TRUE)</f>
        <v>2377467</v>
      </c>
      <c r="L120" s="12">
        <f>Table3[[#This Row],[Volume]]/Table3[[#This Row],[Volume average]]</f>
        <v>1.2768177223910995</v>
      </c>
      <c r="M120" s="10">
        <f>(Table3[[#This Row],[Price]]-Table3[[#This Row],[52 week high]])/Table3[[#This Row],[52 week high]]</f>
        <v>-0.22364939004711809</v>
      </c>
      <c r="N120" s="4" cm="1">
        <f t="array" ref="N120">_FV(Table3[[#This Row],[Company]],"52 week high",TRUE)</f>
        <v>154.93</v>
      </c>
      <c r="O120" s="4" cm="1">
        <f t="array" ref="O120">_FV(Table3[[#This Row],[Company]],"52 week low",TRUE)</f>
        <v>67.680000000000007</v>
      </c>
      <c r="P120" s="10">
        <f>(Table3[[#This Row],[Price]]-Table3[[#This Row],[52 week low]]) /Table3[[#This Row],[52 week low]]</f>
        <v>0.77718676122931429</v>
      </c>
    </row>
    <row r="121" spans="1:16" x14ac:dyDescent="0.25">
      <c r="A121" t="e" vm="122">
        <v>#VALUE!</v>
      </c>
      <c r="B121" s="3" t="str" cm="1">
        <f t="array" ref="B121">_FV(Table3[[#This Row],[Company]],"Ticker symbol",TRUE)</f>
        <v>PNC</v>
      </c>
      <c r="C121" s="18" t="str" cm="1">
        <f t="array" ref="C121">_FV(A121,"Industry")</f>
        <v>Banking Services</v>
      </c>
      <c r="D121" s="4" cm="1">
        <f t="array" ref="D121">_FV(Table3[[#This Row],[Company]],"Price")</f>
        <v>173.63</v>
      </c>
      <c r="E121" s="8" cm="1">
        <f t="array" ref="E121">_FV(Table3[[#This Row],[Company]],"P/E",TRUE)</f>
        <v>28.0564</v>
      </c>
      <c r="F121" s="5" cm="1">
        <f t="array" ref="F121">_FV(Table3[[#This Row],[Company]],"Change (%)",TRUE)</f>
        <v>-2.9024000000000001E-2</v>
      </c>
      <c r="G121" s="22" cm="1">
        <f t="array" ref="G121">_FV(Table3[[#This Row],[Company]],"Change % (Extended hours)",TRUE)</f>
        <v>0</v>
      </c>
      <c r="H121" s="8" cm="1">
        <f t="array" ref="H121">_FV(Table3[[#This Row],[Company]],"Beta")</f>
        <v>1.3864000000000001</v>
      </c>
      <c r="I121" s="6" cm="1">
        <f t="array" ref="I121">_FV(Table3[[#This Row],[Company]],"Market cap",TRUE)</f>
        <v>75823340000</v>
      </c>
      <c r="J121" s="9" cm="1">
        <f t="array" ref="J121">_FV(Table3[[#This Row],[Company]],"Volume")</f>
        <v>2345763</v>
      </c>
      <c r="K121" s="9" cm="1">
        <f t="array" ref="K121">_FV(Table3[[#This Row],[Company]],"Volume average",TRUE)</f>
        <v>1837689</v>
      </c>
      <c r="L121" s="12">
        <f>Table3[[#This Row],[Volume]]/Table3[[#This Row],[Volume average]]</f>
        <v>1.2764744197739661</v>
      </c>
      <c r="M121" s="10">
        <f>(Table3[[#This Row],[Price]]-Table3[[#This Row],[52 week high]])/Table3[[#This Row],[52 week high]]</f>
        <v>-4.2569616763165147E-2</v>
      </c>
      <c r="N121" s="4" cm="1">
        <f t="array" ref="N121">_FV(Table3[[#This Row],[Company]],"52 week high",TRUE)</f>
        <v>181.35</v>
      </c>
      <c r="O121" s="4" cm="1">
        <f t="array" ref="O121">_FV(Table3[[#This Row],[Company]],"52 week low",TRUE)</f>
        <v>79.41</v>
      </c>
      <c r="P121" s="10">
        <f>(Table3[[#This Row],[Price]]-Table3[[#This Row],[52 week low]]) /Table3[[#This Row],[52 week low]]</f>
        <v>1.1865004407505353</v>
      </c>
    </row>
    <row r="122" spans="1:16" x14ac:dyDescent="0.25">
      <c r="A122" t="e" vm="123">
        <v>#VALUE!</v>
      </c>
      <c r="B122" s="3" t="str" cm="1">
        <f t="array" ref="B122">_FV(Table3[[#This Row],[Company]],"Ticker symbol",TRUE)</f>
        <v>USB</v>
      </c>
      <c r="C122" s="18" t="str" cm="1">
        <f t="array" ref="C122">_FV(A122,"Industry")</f>
        <v>Banking Services</v>
      </c>
      <c r="D122" s="4" cm="1">
        <f t="array" ref="D122">_FV(Table3[[#This Row],[Company]],"Price")</f>
        <v>52.9</v>
      </c>
      <c r="E122" s="8" cm="1">
        <f t="array" ref="E122">_FV(Table3[[#This Row],[Company]],"P/E",TRUE)</f>
        <v>17.663399999999999</v>
      </c>
      <c r="F122" s="5" cm="1">
        <f t="array" ref="F122">_FV(Table3[[#This Row],[Company]],"Change (%)",TRUE)</f>
        <v>-2.1277000000000001E-2</v>
      </c>
      <c r="G122" s="22" cm="1">
        <f t="array" ref="G122">_FV(Table3[[#This Row],[Company]],"Change % (Extended hours)",TRUE)</f>
        <v>0</v>
      </c>
      <c r="H122" s="8" cm="1">
        <f t="array" ref="H122">_FV(Table3[[#This Row],[Company]],"Beta")</f>
        <v>1.1395999999999999</v>
      </c>
      <c r="I122" s="6" cm="1">
        <f t="array" ref="I122">_FV(Table3[[#This Row],[Company]],"Market cap",TRUE)</f>
        <v>81190460000</v>
      </c>
      <c r="J122" s="9" cm="1">
        <f t="array" ref="J122">_FV(Table3[[#This Row],[Company]],"Volume")</f>
        <v>8899106</v>
      </c>
      <c r="K122" s="9" cm="1">
        <f t="array" ref="K122">_FV(Table3[[#This Row],[Company]],"Volume average",TRUE)</f>
        <v>7000151</v>
      </c>
      <c r="L122" s="12">
        <f>Table3[[#This Row],[Volume]]/Table3[[#This Row],[Volume average]]</f>
        <v>1.2712734339587817</v>
      </c>
      <c r="M122" s="10">
        <f>(Table3[[#This Row],[Price]]-Table3[[#This Row],[52 week high]])/Table3[[#This Row],[52 week high]]</f>
        <v>-2.7394741680456001E-2</v>
      </c>
      <c r="N122" s="4" cm="1">
        <f t="array" ref="N122">_FV(Table3[[#This Row],[Company]],"52 week high",TRUE)</f>
        <v>54.39</v>
      </c>
      <c r="O122" s="4" cm="1">
        <f t="array" ref="O122">_FV(Table3[[#This Row],[Company]],"52 week low",TRUE)</f>
        <v>28.36</v>
      </c>
      <c r="P122" s="10">
        <f>(Table3[[#This Row],[Price]]-Table3[[#This Row],[52 week low]]) /Table3[[#This Row],[52 week low]]</f>
        <v>0.86530324400564174</v>
      </c>
    </row>
    <row r="123" spans="1:16" x14ac:dyDescent="0.25">
      <c r="A123" t="e" vm="124">
        <v>#VALUE!</v>
      </c>
      <c r="B123" s="3" t="str" cm="1">
        <f t="array" ref="B123">_FV(Table3[[#This Row],[Company]],"Ticker symbol",TRUE)</f>
        <v>STE</v>
      </c>
      <c r="C123" s="18" t="str" cm="1">
        <f t="array" ref="C123">_FV(A123,"Industry")</f>
        <v>Healthcare Equipment &amp; Supplies</v>
      </c>
      <c r="D123" s="4" cm="1">
        <f t="array" ref="D123">_FV(Table3[[#This Row],[Company]],"Price")</f>
        <v>179.03</v>
      </c>
      <c r="E123" s="8" cm="1">
        <f t="array" ref="E123">_FV(Table3[[#This Row],[Company]],"P/E",TRUE)</f>
        <v>34.305300000000003</v>
      </c>
      <c r="F123" s="5" cm="1">
        <f t="array" ref="F123">_FV(Table3[[#This Row],[Company]],"Change (%)",TRUE)</f>
        <v>3.6953E-2</v>
      </c>
      <c r="G123" s="22" cm="1">
        <f t="array" ref="G123">_FV(Table3[[#This Row],[Company]],"Change % (Extended hours)",TRUE)</f>
        <v>0</v>
      </c>
      <c r="H123" s="8" cm="1">
        <f t="array" ref="H123">_FV(Table3[[#This Row],[Company]],"Beta")</f>
        <v>0.5081</v>
      </c>
      <c r="I123" s="6" cm="1">
        <f t="array" ref="I123">_FV(Table3[[#This Row],[Company]],"Market cap",TRUE)</f>
        <v>14736150000</v>
      </c>
      <c r="J123" s="9" cm="1">
        <f t="array" ref="J123">_FV(Table3[[#This Row],[Company]],"Volume")</f>
        <v>868470</v>
      </c>
      <c r="K123" s="9" cm="1">
        <f t="array" ref="K123">_FV(Table3[[#This Row],[Company]],"Volume average",TRUE)</f>
        <v>684096</v>
      </c>
      <c r="L123" s="12">
        <f>Table3[[#This Row],[Volume]]/Table3[[#This Row],[Volume average]]</f>
        <v>1.2695148049396576</v>
      </c>
      <c r="M123" s="10">
        <f>(Table3[[#This Row],[Price]]-Table3[[#This Row],[52 week high]])/Table3[[#This Row],[52 week high]]</f>
        <v>-0.12199308501508055</v>
      </c>
      <c r="N123" s="4" cm="1">
        <f t="array" ref="N123">_FV(Table3[[#This Row],[Company]],"52 week high",TRUE)</f>
        <v>203.905</v>
      </c>
      <c r="O123" s="4" cm="1">
        <f t="array" ref="O123">_FV(Table3[[#This Row],[Company]],"52 week low",TRUE)</f>
        <v>105.69</v>
      </c>
      <c r="P123" s="10">
        <f>(Table3[[#This Row],[Price]]-Table3[[#This Row],[52 week low]]) /Table3[[#This Row],[52 week low]]</f>
        <v>0.69391616993093008</v>
      </c>
    </row>
    <row r="124" spans="1:16" x14ac:dyDescent="0.25">
      <c r="A124" t="e" vm="125">
        <v>#VALUE!</v>
      </c>
      <c r="B124" s="3" t="str" cm="1">
        <f t="array" ref="B124">_FV(Table3[[#This Row],[Company]],"Ticker symbol",TRUE)</f>
        <v>JBHT</v>
      </c>
      <c r="C124" s="18" t="str" cm="1">
        <f t="array" ref="C124">_FV(A124,"Industry")</f>
        <v>Freight &amp; Logistics Services</v>
      </c>
      <c r="D124" s="4" cm="1">
        <f t="array" ref="D124">_FV(Table3[[#This Row],[Company]],"Price")</f>
        <v>160.69</v>
      </c>
      <c r="E124" s="8" cm="1">
        <f t="array" ref="E124">_FV(Table3[[#This Row],[Company]],"P/E",TRUE)</f>
        <v>33.5441</v>
      </c>
      <c r="F124" s="5" cm="1">
        <f t="array" ref="F124">_FV(Table3[[#This Row],[Company]],"Change (%)",TRUE)</f>
        <v>8.1560000000000001E-3</v>
      </c>
      <c r="G124" s="22" cm="1">
        <f t="array" ref="G124">_FV(Table3[[#This Row],[Company]],"Change % (Extended hours)",TRUE)</f>
        <v>-5.6010000000000001E-4</v>
      </c>
      <c r="H124" s="8" cm="1">
        <f t="array" ref="H124">_FV(Table3[[#This Row],[Company]],"Beta")</f>
        <v>1.0089999999999999</v>
      </c>
      <c r="I124" s="6" cm="1">
        <f t="array" ref="I124">_FV(Table3[[#This Row],[Company]],"Market cap",TRUE)</f>
        <v>16848320000</v>
      </c>
      <c r="J124" s="9" cm="1">
        <f t="array" ref="J124">_FV(Table3[[#This Row],[Company]],"Volume")</f>
        <v>769238</v>
      </c>
      <c r="K124" s="9" cm="1">
        <f t="array" ref="K124">_FV(Table3[[#This Row],[Company]],"Volume average",TRUE)</f>
        <v>607836</v>
      </c>
      <c r="L124" s="12">
        <f>Table3[[#This Row],[Volume]]/Table3[[#This Row],[Volume average]]</f>
        <v>1.265535440480656</v>
      </c>
      <c r="M124" s="10">
        <f>(Table3[[#This Row],[Price]]-Table3[[#This Row],[52 week high]])/Table3[[#This Row],[52 week high]]</f>
        <v>-2.1957120467444823E-2</v>
      </c>
      <c r="N124" s="4" cm="1">
        <f t="array" ref="N124">_FV(Table3[[#This Row],[Company]],"52 week high",TRUE)</f>
        <v>164.29750000000001</v>
      </c>
      <c r="O124" s="4" cm="1">
        <f t="array" ref="O124">_FV(Table3[[#This Row],[Company]],"52 week low",TRUE)</f>
        <v>75.290000000000006</v>
      </c>
      <c r="P124" s="10">
        <f>(Table3[[#This Row],[Price]]-Table3[[#This Row],[52 week low]]) /Table3[[#This Row],[52 week low]]</f>
        <v>1.1342807809802096</v>
      </c>
    </row>
    <row r="125" spans="1:16" ht="24.75" x14ac:dyDescent="0.25">
      <c r="A125" t="e" vm="126">
        <v>#VALUE!</v>
      </c>
      <c r="B125" s="3" t="str" cm="1">
        <f t="array" ref="B125">_FV(Table3[[#This Row],[Company]],"Ticker symbol",TRUE)</f>
        <v>MKTX</v>
      </c>
      <c r="C125" s="18" t="str" cm="1">
        <f t="array" ref="C125">_FV(A125,"Industry")</f>
        <v>Investment Banking &amp; Investment Services</v>
      </c>
      <c r="D125" s="4" cm="1">
        <f t="array" ref="D125">_FV(Table3[[#This Row],[Company]],"Price")</f>
        <v>524.09</v>
      </c>
      <c r="E125" s="8" cm="1">
        <f t="array" ref="E125">_FV(Table3[[#This Row],[Company]],"P/E",TRUE)</f>
        <v>65.357799999999997</v>
      </c>
      <c r="F125" s="5" cm="1">
        <f t="array" ref="F125">_FV(Table3[[#This Row],[Company]],"Change (%)",TRUE)</f>
        <v>2.1678000000000003E-2</v>
      </c>
      <c r="G125" s="22" cm="1">
        <f t="array" ref="G125">_FV(Table3[[#This Row],[Company]],"Change % (Extended hours)",TRUE)</f>
        <v>0</v>
      </c>
      <c r="H125" s="8" cm="1">
        <f t="array" ref="H125">_FV(Table3[[#This Row],[Company]],"Beta")</f>
        <v>0.44990000000000002</v>
      </c>
      <c r="I125" s="6" cm="1">
        <f t="array" ref="I125">_FV(Table3[[#This Row],[Company]],"Market cap",TRUE)</f>
        <v>19490740000</v>
      </c>
      <c r="J125" s="9" cm="1">
        <f t="array" ref="J125">_FV(Table3[[#This Row],[Company]],"Volume")</f>
        <v>350469</v>
      </c>
      <c r="K125" s="9" cm="1">
        <f t="array" ref="K125">_FV(Table3[[#This Row],[Company]],"Volume average",TRUE)</f>
        <v>277538</v>
      </c>
      <c r="L125" s="12">
        <f>Table3[[#This Row],[Volume]]/Table3[[#This Row],[Volume average]]</f>
        <v>1.2627784303410705</v>
      </c>
      <c r="M125" s="10">
        <f>(Table3[[#This Row],[Price]]-Table3[[#This Row],[52 week high]])/Table3[[#This Row],[52 week high]]</f>
        <v>-0.1358067441668728</v>
      </c>
      <c r="N125" s="4" cm="1">
        <f t="array" ref="N125">_FV(Table3[[#This Row],[Company]],"52 week high",TRUE)</f>
        <v>606.45000000000005</v>
      </c>
      <c r="O125" s="4" cm="1">
        <f t="array" ref="O125">_FV(Table3[[#This Row],[Company]],"52 week low",TRUE)</f>
        <v>275.495</v>
      </c>
      <c r="P125" s="10">
        <f>(Table3[[#This Row],[Price]]-Table3[[#This Row],[52 week low]]) /Table3[[#This Row],[52 week low]]</f>
        <v>0.90235757454763255</v>
      </c>
    </row>
    <row r="126" spans="1:16" x14ac:dyDescent="0.25">
      <c r="A126" t="e" vm="127">
        <v>#VALUE!</v>
      </c>
      <c r="B126" s="3" t="str" cm="1">
        <f t="array" ref="B126">_FV(Table3[[#This Row],[Company]],"Ticker symbol",TRUE)</f>
        <v>A</v>
      </c>
      <c r="C126" s="18" t="str" cm="1">
        <f t="array" ref="C126">_FV(A126,"Industry")</f>
        <v>Healthcare Equipment &amp; Supplies</v>
      </c>
      <c r="D126" s="4" cm="1">
        <f t="array" ref="D126">_FV(Table3[[#This Row],[Company]],"Price")</f>
        <v>119.84</v>
      </c>
      <c r="E126" s="8" cm="1">
        <f t="array" ref="E126">_FV(Table3[[#This Row],[Company]],"P/E",TRUE)</f>
        <v>44.558399999999999</v>
      </c>
      <c r="F126" s="5" cm="1">
        <f t="array" ref="F126">_FV(Table3[[#This Row],[Company]],"Change (%)",TRUE)</f>
        <v>3.2391000000000003E-2</v>
      </c>
      <c r="G126" s="22" cm="1">
        <f t="array" ref="G126">_FV(Table3[[#This Row],[Company]],"Change % (Extended hours)",TRUE)</f>
        <v>9.5130000000000006E-3</v>
      </c>
      <c r="H126" s="8" cm="1">
        <f t="array" ref="H126">_FV(Table3[[#This Row],[Company]],"Beta")</f>
        <v>1.0202</v>
      </c>
      <c r="I126" s="6" cm="1">
        <f t="array" ref="I126">_FV(Table3[[#This Row],[Company]],"Market cap",TRUE)</f>
        <v>35369290000</v>
      </c>
      <c r="J126" s="9" cm="1">
        <f t="array" ref="J126">_FV(Table3[[#This Row],[Company]],"Volume")</f>
        <v>2291212</v>
      </c>
      <c r="K126" s="9" cm="1">
        <f t="array" ref="K126">_FV(Table3[[#This Row],[Company]],"Volume average",TRUE)</f>
        <v>1817713</v>
      </c>
      <c r="L126" s="12">
        <f>Table3[[#This Row],[Volume]]/Table3[[#This Row],[Volume average]]</f>
        <v>1.2604916177636403</v>
      </c>
      <c r="M126" s="10">
        <f>(Table3[[#This Row],[Price]]-Table3[[#This Row],[52 week high]])/Table3[[#This Row],[52 week high]]</f>
        <v>-0.12512775587677025</v>
      </c>
      <c r="N126" s="4" cm="1">
        <f t="array" ref="N126">_FV(Table3[[#This Row],[Company]],"52 week high",TRUE)</f>
        <v>136.97999999999999</v>
      </c>
      <c r="O126" s="4" cm="1">
        <f t="array" ref="O126">_FV(Table3[[#This Row],[Company]],"52 week low",TRUE)</f>
        <v>61.13</v>
      </c>
      <c r="P126" s="10">
        <f>(Table3[[#This Row],[Price]]-Table3[[#This Row],[52 week low]]) /Table3[[#This Row],[52 week low]]</f>
        <v>0.96041223621789629</v>
      </c>
    </row>
    <row r="127" spans="1:16" x14ac:dyDescent="0.25">
      <c r="A127" t="e" vm="128">
        <v>#VALUE!</v>
      </c>
      <c r="B127" s="3" t="str" cm="1">
        <f t="array" ref="B127">_FV(Table3[[#This Row],[Company]],"Ticker symbol",TRUE)</f>
        <v>J</v>
      </c>
      <c r="C127" s="18" t="str" cm="1">
        <f t="array" ref="C127">_FV(A127,"Industry")</f>
        <v>Construction &amp; Engineering</v>
      </c>
      <c r="D127" s="4" cm="1">
        <f t="array" ref="D127">_FV(Table3[[#This Row],[Company]],"Price")</f>
        <v>121.65</v>
      </c>
      <c r="E127" s="8" cm="1">
        <f t="array" ref="E127">_FV(Table3[[#This Row],[Company]],"P/E",TRUE)</f>
        <v>35.866199999999999</v>
      </c>
      <c r="F127" s="5" cm="1">
        <f t="array" ref="F127">_FV(Table3[[#This Row],[Company]],"Change (%)",TRUE)</f>
        <v>2.8753000000000001E-2</v>
      </c>
      <c r="G127" s="22" cm="1">
        <f t="array" ref="G127">_FV(Table3[[#This Row],[Company]],"Change % (Extended hours)",TRUE)</f>
        <v>0</v>
      </c>
      <c r="H127" s="8" cm="1">
        <f t="array" ref="H127">_FV(Table3[[#This Row],[Company]],"Beta")</f>
        <v>0.878</v>
      </c>
      <c r="I127" s="6" cm="1">
        <f t="array" ref="I127">_FV(Table3[[#This Row],[Company]],"Market cap",TRUE)</f>
        <v>15382690000</v>
      </c>
      <c r="J127" s="9" cm="1">
        <f t="array" ref="J127">_FV(Table3[[#This Row],[Company]],"Volume")</f>
        <v>839688</v>
      </c>
      <c r="K127" s="9" cm="1">
        <f t="array" ref="K127">_FV(Table3[[#This Row],[Company]],"Volume average",TRUE)</f>
        <v>666653</v>
      </c>
      <c r="L127" s="12">
        <f>Table3[[#This Row],[Volume]]/Table3[[#This Row],[Volume average]]</f>
        <v>1.2595578209353291</v>
      </c>
      <c r="M127" s="10">
        <f>(Table3[[#This Row],[Price]]-Table3[[#This Row],[52 week high]])/Table3[[#This Row],[52 week high]]</f>
        <v>-4.9297510475711172E-4</v>
      </c>
      <c r="N127" s="4" cm="1">
        <f t="array" ref="N127">_FV(Table3[[#This Row],[Company]],"52 week high",TRUE)</f>
        <v>121.71</v>
      </c>
      <c r="O127" s="4" cm="1">
        <f t="array" ref="O127">_FV(Table3[[#This Row],[Company]],"52 week low",TRUE)</f>
        <v>59.29</v>
      </c>
      <c r="P127" s="10">
        <f>(Table3[[#This Row],[Price]]-Table3[[#This Row],[52 week low]]) /Table3[[#This Row],[52 week low]]</f>
        <v>1.0517793894417273</v>
      </c>
    </row>
    <row r="128" spans="1:16" x14ac:dyDescent="0.25">
      <c r="A128" t="e" vm="129">
        <v>#VALUE!</v>
      </c>
      <c r="B128" s="3" t="str" cm="1">
        <f t="array" ref="B128">_FV(Table3[[#This Row],[Company]],"Ticker symbol",TRUE)</f>
        <v>ARE</v>
      </c>
      <c r="C128" s="18" t="str" cm="1">
        <f t="array" ref="C128">_FV(A128,"Industry")</f>
        <v>Residential &amp; Commercial REIT</v>
      </c>
      <c r="D128" s="4" cm="1">
        <f t="array" ref="D128">_FV(Table3[[#This Row],[Company]],"Price")</f>
        <v>162.96</v>
      </c>
      <c r="E128" s="8" cm="1">
        <f t="array" ref="E128">_FV(Table3[[#This Row],[Company]],"P/E",TRUE)</f>
        <v>27.363600000000002</v>
      </c>
      <c r="F128" s="5" cm="1">
        <f t="array" ref="F128">_FV(Table3[[#This Row],[Company]],"Change (%)",TRUE)</f>
        <v>1.6277E-2</v>
      </c>
      <c r="G128" s="22" cm="1">
        <f t="array" ref="G128">_FV(Table3[[#This Row],[Company]],"Change % (Extended hours)",TRUE)</f>
        <v>0</v>
      </c>
      <c r="H128" s="8" cm="1">
        <f t="array" ref="H128">_FV(Table3[[#This Row],[Company]],"Beta")</f>
        <v>0.71760000000000002</v>
      </c>
      <c r="I128" s="6" cm="1">
        <f t="array" ref="I128">_FV(Table3[[#This Row],[Company]],"Market cap",TRUE)</f>
        <v>21918680000</v>
      </c>
      <c r="J128" s="9" cm="1">
        <f t="array" ref="J128">_FV(Table3[[#This Row],[Company]],"Volume")</f>
        <v>1265843</v>
      </c>
      <c r="K128" s="9" cm="1">
        <f t="array" ref="K128">_FV(Table3[[#This Row],[Company]],"Volume average",TRUE)</f>
        <v>1006228</v>
      </c>
      <c r="L128" s="12">
        <f>Table3[[#This Row],[Volume]]/Table3[[#This Row],[Volume average]]</f>
        <v>1.2580081253950397</v>
      </c>
      <c r="M128" s="10">
        <f>(Table3[[#This Row],[Price]]-Table3[[#This Row],[52 week high]])/Table3[[#This Row],[52 week high]]</f>
        <v>-9.36092107458701E-2</v>
      </c>
      <c r="N128" s="4" cm="1">
        <f t="array" ref="N128">_FV(Table3[[#This Row],[Company]],"52 week high",TRUE)</f>
        <v>179.79</v>
      </c>
      <c r="O128" s="4" cm="1">
        <f t="array" ref="O128">_FV(Table3[[#This Row],[Company]],"52 week low",TRUE)</f>
        <v>109.22</v>
      </c>
      <c r="P128" s="10">
        <f>(Table3[[#This Row],[Price]]-Table3[[#This Row],[52 week low]]) /Table3[[#This Row],[52 week low]]</f>
        <v>0.49203442592931707</v>
      </c>
    </row>
    <row r="129" spans="1:16" x14ac:dyDescent="0.25">
      <c r="A129" t="e" vm="130">
        <v>#VALUE!</v>
      </c>
      <c r="B129" s="3" t="str" cm="1">
        <f t="array" ref="B129">_FV(Table3[[#This Row],[Company]],"Ticker symbol",TRUE)</f>
        <v>LLY</v>
      </c>
      <c r="C129" s="18" t="str" cm="1">
        <f t="array" ref="C129">_FV(A129,"Industry")</f>
        <v>Pharmaceuticals</v>
      </c>
      <c r="D129" s="4" cm="1">
        <f t="array" ref="D129">_FV(Table3[[#This Row],[Company]],"Price")</f>
        <v>206.11</v>
      </c>
      <c r="E129" s="8" cm="1">
        <f t="array" ref="E129">_FV(Table3[[#This Row],[Company]],"P/E",TRUE)</f>
        <v>30.496200000000002</v>
      </c>
      <c r="F129" s="5" cm="1">
        <f t="array" ref="F129">_FV(Table3[[#This Row],[Company]],"Change (%)",TRUE)</f>
        <v>-4.444E-3</v>
      </c>
      <c r="G129" s="22" cm="1">
        <f t="array" ref="G129">_FV(Table3[[#This Row],[Company]],"Change % (Extended hours)",TRUE)</f>
        <v>5.0939999999999996E-3</v>
      </c>
      <c r="H129" s="8" cm="1">
        <f t="array" ref="H129">_FV(Table3[[#This Row],[Company]],"Beta")</f>
        <v>0.29559999999999997</v>
      </c>
      <c r="I129" s="6" cm="1">
        <f t="array" ref="I129">_FV(Table3[[#This Row],[Company]],"Market cap",TRUE)</f>
        <v>198422900000</v>
      </c>
      <c r="J129" s="9" cm="1">
        <f t="array" ref="J129">_FV(Table3[[#This Row],[Company]],"Volume")</f>
        <v>4227322</v>
      </c>
      <c r="K129" s="9" cm="1">
        <f t="array" ref="K129">_FV(Table3[[#This Row],[Company]],"Volume average",TRUE)</f>
        <v>3372889</v>
      </c>
      <c r="L129" s="12">
        <f>Table3[[#This Row],[Volume]]/Table3[[#This Row],[Volume average]]</f>
        <v>1.2533237826682111</v>
      </c>
      <c r="M129" s="10">
        <f>(Table3[[#This Row],[Price]]-Table3[[#This Row],[52 week high]])/Table3[[#This Row],[52 week high]]</f>
        <v>-5.4541284403669663E-2</v>
      </c>
      <c r="N129" s="4" cm="1">
        <f t="array" ref="N129">_FV(Table3[[#This Row],[Company]],"52 week high",TRUE)</f>
        <v>218</v>
      </c>
      <c r="O129" s="4" cm="1">
        <f t="array" ref="O129">_FV(Table3[[#This Row],[Company]],"52 week low",TRUE)</f>
        <v>117.06</v>
      </c>
      <c r="P129" s="10">
        <f>(Table3[[#This Row],[Price]]-Table3[[#This Row],[52 week low]]) /Table3[[#This Row],[52 week low]]</f>
        <v>0.76072099777891689</v>
      </c>
    </row>
    <row r="130" spans="1:16" ht="24.75" x14ac:dyDescent="0.25">
      <c r="A130" t="e" vm="131">
        <v>#VALUE!</v>
      </c>
      <c r="B130" s="3" t="str" cm="1">
        <f t="array" ref="B130">_FV(Table3[[#This Row],[Company]],"Ticker symbol",TRUE)</f>
        <v>PH</v>
      </c>
      <c r="C130" s="18" t="str" cm="1">
        <f t="array" ref="C130">_FV(A130,"Industry")</f>
        <v>Machinery, Equipment &amp; Components</v>
      </c>
      <c r="D130" s="4" cm="1">
        <f t="array" ref="D130">_FV(Table3[[#This Row],[Company]],"Price")</f>
        <v>295.89</v>
      </c>
      <c r="E130" s="8" cm="1">
        <f t="array" ref="E130">_FV(Table3[[#This Row],[Company]],"P/E",TRUE)</f>
        <v>27.186499999999999</v>
      </c>
      <c r="F130" s="5" cm="1">
        <f t="array" ref="F130">_FV(Table3[[#This Row],[Company]],"Change (%)",TRUE)</f>
        <v>-9.7719999999999994E-3</v>
      </c>
      <c r="G130" s="22" cm="1">
        <f t="array" ref="G130">_FV(Table3[[#This Row],[Company]],"Change % (Extended hours)",TRUE)</f>
        <v>7.0970000000000007E-4</v>
      </c>
      <c r="H130" s="8" cm="1">
        <f t="array" ref="H130">_FV(Table3[[#This Row],[Company]],"Beta")</f>
        <v>1.8042</v>
      </c>
      <c r="I130" s="6" cm="1">
        <f t="array" ref="I130">_FV(Table3[[#This Row],[Company]],"Market cap",TRUE)</f>
        <v>38570740000</v>
      </c>
      <c r="J130" s="9" cm="1">
        <f t="array" ref="J130">_FV(Table3[[#This Row],[Company]],"Volume")</f>
        <v>1339683</v>
      </c>
      <c r="K130" s="9" cm="1">
        <f t="array" ref="K130">_FV(Table3[[#This Row],[Company]],"Volume average",TRUE)</f>
        <v>1070871</v>
      </c>
      <c r="L130" s="12">
        <f>Table3[[#This Row],[Volume]]/Table3[[#This Row],[Volume average]]</f>
        <v>1.2510218317612485</v>
      </c>
      <c r="M130" s="10">
        <f>(Table3[[#This Row],[Price]]-Table3[[#This Row],[52 week high]])/Table3[[#This Row],[52 week high]]</f>
        <v>-2.3142951469131697E-2</v>
      </c>
      <c r="N130" s="4" cm="1">
        <f t="array" ref="N130">_FV(Table3[[#This Row],[Company]],"52 week high",TRUE)</f>
        <v>302.89999999999998</v>
      </c>
      <c r="O130" s="4" cm="1">
        <f t="array" ref="O130">_FV(Table3[[#This Row],[Company]],"52 week low",TRUE)</f>
        <v>93</v>
      </c>
      <c r="P130" s="10">
        <f>(Table3[[#This Row],[Price]]-Table3[[#This Row],[52 week low]]) /Table3[[#This Row],[52 week low]]</f>
        <v>2.1816129032258065</v>
      </c>
    </row>
    <row r="131" spans="1:16" x14ac:dyDescent="0.25">
      <c r="A131" t="e" vm="132">
        <v>#VALUE!</v>
      </c>
      <c r="B131" s="3" t="str" cm="1">
        <f t="array" ref="B131">_FV(Table3[[#This Row],[Company]],"Ticker symbol",TRUE)</f>
        <v>CF</v>
      </c>
      <c r="C131" s="18" t="str" cm="1">
        <f t="array" ref="C131">_FV(A131,"Industry")</f>
        <v>Chemicals</v>
      </c>
      <c r="D131" s="4" cm="1">
        <f t="array" ref="D131">_FV(Table3[[#This Row],[Company]],"Price")</f>
        <v>48.13</v>
      </c>
      <c r="E131" s="8" cm="1">
        <f t="array" ref="E131">_FV(Table3[[#This Row],[Company]],"P/E",TRUE)</f>
        <v>33.653500000000001</v>
      </c>
      <c r="F131" s="5" cm="1">
        <f t="array" ref="F131">_FV(Table3[[#This Row],[Company]],"Change (%)",TRUE)</f>
        <v>-2.9245999999999998E-2</v>
      </c>
      <c r="G131" s="22" cm="1">
        <f t="array" ref="G131">_FV(Table3[[#This Row],[Company]],"Change % (Extended hours)",TRUE)</f>
        <v>-1.039E-3</v>
      </c>
      <c r="H131" s="8" cm="1">
        <f t="array" ref="H131">_FV(Table3[[#This Row],[Company]],"Beta")</f>
        <v>1.2836000000000001</v>
      </c>
      <c r="I131" s="6" cm="1">
        <f t="array" ref="I131">_FV(Table3[[#This Row],[Company]],"Market cap",TRUE)</f>
        <v>10618040000</v>
      </c>
      <c r="J131" s="9" cm="1">
        <f t="array" ref="J131">_FV(Table3[[#This Row],[Company]],"Volume")</f>
        <v>2763275</v>
      </c>
      <c r="K131" s="9" cm="1">
        <f t="array" ref="K131">_FV(Table3[[#This Row],[Company]],"Volume average",TRUE)</f>
        <v>2213549</v>
      </c>
      <c r="L131" s="12">
        <f>Table3[[#This Row],[Volume]]/Table3[[#This Row],[Volume average]]</f>
        <v>1.2483459819502527</v>
      </c>
      <c r="M131" s="10">
        <f>(Table3[[#This Row],[Price]]-Table3[[#This Row],[52 week high]])/Table3[[#This Row],[52 week high]]</f>
        <v>-5.0690335305719925E-2</v>
      </c>
      <c r="N131" s="4" cm="1">
        <f t="array" ref="N131">_FV(Table3[[#This Row],[Company]],"52 week high",TRUE)</f>
        <v>50.7</v>
      </c>
      <c r="O131" s="4" cm="1">
        <f t="array" ref="O131">_FV(Table3[[#This Row],[Company]],"52 week low",TRUE)</f>
        <v>19.73</v>
      </c>
      <c r="P131" s="10">
        <f>(Table3[[#This Row],[Price]]-Table3[[#This Row],[52 week low]]) /Table3[[#This Row],[52 week low]]</f>
        <v>1.439432336543335</v>
      </c>
    </row>
    <row r="132" spans="1:16" x14ac:dyDescent="0.25">
      <c r="A132" t="e" vm="133">
        <v>#VALUE!</v>
      </c>
      <c r="B132" s="3" t="str" cm="1">
        <f t="array" ref="B132">_FV(Table3[[#This Row],[Company]],"Ticker symbol",TRUE)</f>
        <v>IT</v>
      </c>
      <c r="C132" s="18" t="str" cm="1">
        <f t="array" ref="C132">_FV(A132,"Industry")</f>
        <v>Software &amp; IT Services</v>
      </c>
      <c r="D132" s="4" cm="1">
        <f t="array" ref="D132">_FV(Table3[[#This Row],[Company]],"Price")</f>
        <v>183.61</v>
      </c>
      <c r="E132" s="8" cm="1">
        <f t="array" ref="E132">_FV(Table3[[#This Row],[Company]],"P/E",TRUE)</f>
        <v>62.957599999999999</v>
      </c>
      <c r="F132" s="5" cm="1">
        <f t="array" ref="F132">_FV(Table3[[#This Row],[Company]],"Change (%)",TRUE)</f>
        <v>-1.6024E-2</v>
      </c>
      <c r="G132" s="22" cm="1">
        <f t="array" ref="G132">_FV(Table3[[#This Row],[Company]],"Change % (Extended hours)",TRUE)</f>
        <v>0</v>
      </c>
      <c r="H132" s="8" cm="1">
        <f t="array" ref="H132">_FV(Table3[[#This Row],[Company]],"Beta")</f>
        <v>1.6231</v>
      </c>
      <c r="I132" s="6" cm="1">
        <f t="array" ref="I132">_FV(Table3[[#This Row],[Company]],"Market cap",TRUE)</f>
        <v>16555440000</v>
      </c>
      <c r="J132" s="9" cm="1">
        <f t="array" ref="J132">_FV(Table3[[#This Row],[Company]],"Volume")</f>
        <v>700734</v>
      </c>
      <c r="K132" s="9" cm="1">
        <f t="array" ref="K132">_FV(Table3[[#This Row],[Company]],"Volume average",TRUE)</f>
        <v>561836</v>
      </c>
      <c r="L132" s="12">
        <f>Table3[[#This Row],[Volume]]/Table3[[#This Row],[Volume average]]</f>
        <v>1.247221609152849</v>
      </c>
      <c r="M132" s="10">
        <f>(Table3[[#This Row],[Price]]-Table3[[#This Row],[52 week high]])/Table3[[#This Row],[52 week high]]</f>
        <v>-4.2001460920379749E-2</v>
      </c>
      <c r="N132" s="4" cm="1">
        <f t="array" ref="N132">_FV(Table3[[#This Row],[Company]],"52 week high",TRUE)</f>
        <v>191.66</v>
      </c>
      <c r="O132" s="4" cm="1">
        <f t="array" ref="O132">_FV(Table3[[#This Row],[Company]],"52 week low",TRUE)</f>
        <v>76.91</v>
      </c>
      <c r="P132" s="10">
        <f>(Table3[[#This Row],[Price]]-Table3[[#This Row],[52 week low]]) /Table3[[#This Row],[52 week low]]</f>
        <v>1.3873358470940063</v>
      </c>
    </row>
    <row r="133" spans="1:16" x14ac:dyDescent="0.25">
      <c r="A133" t="e" vm="134">
        <v>#VALUE!</v>
      </c>
      <c r="B133" s="3" t="str" cm="1">
        <f t="array" ref="B133">_FV(Table3[[#This Row],[Company]],"Ticker symbol",TRUE)</f>
        <v>ITW</v>
      </c>
      <c r="C133" s="18" t="str" cm="1">
        <f t="array" ref="C133">_FV(A133,"Industry")</f>
        <v>Consumer Goods Conglomerates</v>
      </c>
      <c r="D133" s="4" cm="1">
        <f t="array" ref="D133">_FV(Table3[[#This Row],[Company]],"Price")</f>
        <v>210.85</v>
      </c>
      <c r="E133" s="8" cm="1">
        <f t="array" ref="E133">_FV(Table3[[#This Row],[Company]],"P/E",TRUE)</f>
        <v>32.220199999999998</v>
      </c>
      <c r="F133" s="5" cm="1">
        <f t="array" ref="F133">_FV(Table3[[#This Row],[Company]],"Change (%)",TRUE)</f>
        <v>-1.1949000000000001E-2</v>
      </c>
      <c r="G133" s="22" cm="1">
        <f t="array" ref="G133">_FV(Table3[[#This Row],[Company]],"Change % (Extended hours)",TRUE)</f>
        <v>0</v>
      </c>
      <c r="H133" s="8" cm="1">
        <f t="array" ref="H133">_FV(Table3[[#This Row],[Company]],"Beta")</f>
        <v>1.0969</v>
      </c>
      <c r="I133" s="6" cm="1">
        <f t="array" ref="I133">_FV(Table3[[#This Row],[Company]],"Market cap",TRUE)</f>
        <v>67575730000</v>
      </c>
      <c r="J133" s="9" cm="1">
        <f t="array" ref="J133">_FV(Table3[[#This Row],[Company]],"Volume")</f>
        <v>1341424</v>
      </c>
      <c r="K133" s="9" cm="1">
        <f t="array" ref="K133">_FV(Table3[[#This Row],[Company]],"Volume average",TRUE)</f>
        <v>1076201</v>
      </c>
      <c r="L133" s="12">
        <f>Table3[[#This Row],[Volume]]/Table3[[#This Row],[Volume average]]</f>
        <v>1.246443740528024</v>
      </c>
      <c r="M133" s="10">
        <f>(Table3[[#This Row],[Price]]-Table3[[#This Row],[52 week high]])/Table3[[#This Row],[52 week high]]</f>
        <v>-6.1595976678979945E-2</v>
      </c>
      <c r="N133" s="4" cm="1">
        <f t="array" ref="N133">_FV(Table3[[#This Row],[Company]],"52 week high",TRUE)</f>
        <v>224.69</v>
      </c>
      <c r="O133" s="4" cm="1">
        <f t="array" ref="O133">_FV(Table3[[#This Row],[Company]],"52 week low",TRUE)</f>
        <v>115.94</v>
      </c>
      <c r="P133" s="10">
        <f>(Table3[[#This Row],[Price]]-Table3[[#This Row],[52 week low]]) /Table3[[#This Row],[52 week low]]</f>
        <v>0.81861307572882525</v>
      </c>
    </row>
    <row r="134" spans="1:16" ht="24.75" x14ac:dyDescent="0.25">
      <c r="A134" t="e" vm="135">
        <v>#VALUE!</v>
      </c>
      <c r="B134" s="3" t="str" cm="1">
        <f t="array" ref="B134">_FV(Table3[[#This Row],[Company]],"Ticker symbol",TRUE)</f>
        <v>HPE</v>
      </c>
      <c r="C134" s="18" t="str" cm="1">
        <f t="array" ref="C134">_FV(A134,"Industry")</f>
        <v>Computers, Phones &amp; Household Electronics</v>
      </c>
      <c r="D134" s="4" cm="1">
        <f t="array" ref="D134">_FV(Table3[[#This Row],[Company]],"Price")</f>
        <v>14.86</v>
      </c>
      <c r="E134" s="8" cm="1">
        <f t="array" ref="E134">_FV(Table3[[#This Row],[Company]],"P/E",TRUE)</f>
        <v>0</v>
      </c>
      <c r="F134" s="5" cm="1">
        <f t="array" ref="F134">_FV(Table3[[#This Row],[Company]],"Change (%)",TRUE)</f>
        <v>1.1572000000000001E-2</v>
      </c>
      <c r="G134" s="22" cm="1">
        <f t="array" ref="G134">_FV(Table3[[#This Row],[Company]],"Change % (Extended hours)",TRUE)</f>
        <v>0</v>
      </c>
      <c r="H134" s="8" cm="1">
        <f t="array" ref="H134">_FV(Table3[[#This Row],[Company]],"Beta")</f>
        <v>1.2667999999999999</v>
      </c>
      <c r="I134" s="6" cm="1">
        <f t="array" ref="I134">_FV(Table3[[#This Row],[Company]],"Market cap",TRUE)</f>
        <v>19269960000</v>
      </c>
      <c r="J134" s="9" cm="1">
        <f t="array" ref="J134">_FV(Table3[[#This Row],[Company]],"Volume")</f>
        <v>14777916</v>
      </c>
      <c r="K134" s="9" cm="1">
        <f t="array" ref="K134">_FV(Table3[[#This Row],[Company]],"Volume average",TRUE)</f>
        <v>11861507</v>
      </c>
      <c r="L134" s="12">
        <f>Table3[[#This Row],[Volume]]/Table3[[#This Row],[Volume average]]</f>
        <v>1.2458717092187359</v>
      </c>
      <c r="M134" s="10">
        <f>(Table3[[#This Row],[Price]]-Table3[[#This Row],[52 week high]])/Table3[[#This Row],[52 week high]]</f>
        <v>-2.1724818959842008E-2</v>
      </c>
      <c r="N134" s="4" cm="1">
        <f t="array" ref="N134">_FV(Table3[[#This Row],[Company]],"52 week high",TRUE)</f>
        <v>15.19</v>
      </c>
      <c r="O134" s="4" cm="1">
        <f t="array" ref="O134">_FV(Table3[[#This Row],[Company]],"52 week low",TRUE)</f>
        <v>7.43</v>
      </c>
      <c r="P134" s="10">
        <f>(Table3[[#This Row],[Price]]-Table3[[#This Row],[52 week low]]) /Table3[[#This Row],[52 week low]]</f>
        <v>1</v>
      </c>
    </row>
    <row r="135" spans="1:16" ht="24.75" x14ac:dyDescent="0.25">
      <c r="A135" t="e" vm="136">
        <v>#VALUE!</v>
      </c>
      <c r="B135" s="3" t="str" cm="1">
        <f t="array" ref="B135">_FV(Table3[[#This Row],[Company]],"Ticker symbol",TRUE)</f>
        <v>GWW</v>
      </c>
      <c r="C135" s="18" t="str" cm="1">
        <f t="array" ref="C135">_FV(A135,"Industry")</f>
        <v>Machinery, Equipment &amp; Components</v>
      </c>
      <c r="D135" s="4" cm="1">
        <f t="array" ref="D135">_FV(Table3[[#This Row],[Company]],"Price")</f>
        <v>388.45</v>
      </c>
      <c r="E135" s="8" cm="1">
        <f t="array" ref="E135">_FV(Table3[[#This Row],[Company]],"P/E",TRUE)</f>
        <v>30.800899999999999</v>
      </c>
      <c r="F135" s="5" cm="1">
        <f t="array" ref="F135">_FV(Table3[[#This Row],[Company]],"Change (%)",TRUE)</f>
        <v>-2.5171000000000002E-2</v>
      </c>
      <c r="G135" s="22" cm="1">
        <f t="array" ref="G135">_FV(Table3[[#This Row],[Company]],"Change % (Extended hours)",TRUE)</f>
        <v>0</v>
      </c>
      <c r="H135" s="8" cm="1">
        <f t="array" ref="H135">_FV(Table3[[#This Row],[Company]],"Beta")</f>
        <v>1.1932</v>
      </c>
      <c r="I135" s="6" cm="1">
        <f t="array" ref="I135">_FV(Table3[[#This Row],[Company]],"Market cap",TRUE)</f>
        <v>20870680000</v>
      </c>
      <c r="J135" s="9" cm="1">
        <f t="array" ref="J135">_FV(Table3[[#This Row],[Company]],"Volume")</f>
        <v>404422</v>
      </c>
      <c r="K135" s="9" cm="1">
        <f t="array" ref="K135">_FV(Table3[[#This Row],[Company]],"Volume average",TRUE)</f>
        <v>325270</v>
      </c>
      <c r="L135" s="12">
        <f>Table3[[#This Row],[Volume]]/Table3[[#This Row],[Volume average]]</f>
        <v>1.2433424539613245</v>
      </c>
      <c r="M135" s="10">
        <f>(Table3[[#This Row],[Price]]-Table3[[#This Row],[52 week high]])/Table3[[#This Row],[52 week high]]</f>
        <v>-9.2194437952792682E-2</v>
      </c>
      <c r="N135" s="4" cm="1">
        <f t="array" ref="N135">_FV(Table3[[#This Row],[Company]],"52 week high",TRUE)</f>
        <v>427.9</v>
      </c>
      <c r="O135" s="4" cm="1">
        <f t="array" ref="O135">_FV(Table3[[#This Row],[Company]],"52 week low",TRUE)</f>
        <v>200.61</v>
      </c>
      <c r="P135" s="10">
        <f>(Table3[[#This Row],[Price]]-Table3[[#This Row],[52 week low]]) /Table3[[#This Row],[52 week low]]</f>
        <v>0.93634415034145835</v>
      </c>
    </row>
    <row r="136" spans="1:16" ht="24.75" x14ac:dyDescent="0.25">
      <c r="A136" t="e" vm="137">
        <v>#VALUE!</v>
      </c>
      <c r="B136" s="3" t="str" cm="1">
        <f t="array" ref="B136">_FV(Table3[[#This Row],[Company]],"Ticker symbol",TRUE)</f>
        <v>MU</v>
      </c>
      <c r="C136" s="18" t="str" cm="1">
        <f t="array" ref="C136">_FV(A136,"Industry")</f>
        <v>Semiconductors &amp; Semiconductor Equipment</v>
      </c>
      <c r="D136" s="4" cm="1">
        <f t="array" ref="D136">_FV(Table3[[#This Row],[Company]],"Price")</f>
        <v>89.3</v>
      </c>
      <c r="E136" s="8" cm="1">
        <f t="array" ref="E136">_FV(Table3[[#This Row],[Company]],"P/E",TRUE)</f>
        <v>35.777799999999999</v>
      </c>
      <c r="F136" s="5" cm="1">
        <f t="array" ref="F136">_FV(Table3[[#This Row],[Company]],"Change (%)",TRUE)</f>
        <v>4.9970999999999995E-2</v>
      </c>
      <c r="G136" s="22" cm="1">
        <f t="array" ref="G136">_FV(Table3[[#This Row],[Company]],"Change % (Extended hours)",TRUE)</f>
        <v>1.1200000000000001E-3</v>
      </c>
      <c r="H136" s="8" cm="1">
        <f t="array" ref="H136">_FV(Table3[[#This Row],[Company]],"Beta")</f>
        <v>1.3363</v>
      </c>
      <c r="I136" s="6" cm="1">
        <f t="array" ref="I136">_FV(Table3[[#This Row],[Company]],"Market cap",TRUE)</f>
        <v>95143010000</v>
      </c>
      <c r="J136" s="9" cm="1">
        <f t="array" ref="J136">_FV(Table3[[#This Row],[Company]],"Volume")</f>
        <v>22301358</v>
      </c>
      <c r="K136" s="9" cm="1">
        <f t="array" ref="K136">_FV(Table3[[#This Row],[Company]],"Volume average",TRUE)</f>
        <v>17967773</v>
      </c>
      <c r="L136" s="12">
        <f>Table3[[#This Row],[Volume]]/Table3[[#This Row],[Volume average]]</f>
        <v>1.2411865399234507</v>
      </c>
      <c r="M136" s="10">
        <f>(Table3[[#This Row],[Price]]-Table3[[#This Row],[52 week high]])/Table3[[#This Row],[52 week high]]</f>
        <v>-6.7362924281984357E-2</v>
      </c>
      <c r="N136" s="4" cm="1">
        <f t="array" ref="N136">_FV(Table3[[#This Row],[Company]],"52 week high",TRUE)</f>
        <v>95.75</v>
      </c>
      <c r="O136" s="4" cm="1">
        <f t="array" ref="O136">_FV(Table3[[#This Row],[Company]],"52 week low",TRUE)</f>
        <v>31.13</v>
      </c>
      <c r="P136" s="10">
        <f>(Table3[[#This Row],[Price]]-Table3[[#This Row],[52 week low]]) /Table3[[#This Row],[52 week low]]</f>
        <v>1.868615483456473</v>
      </c>
    </row>
    <row r="137" spans="1:16" x14ac:dyDescent="0.25">
      <c r="A137" t="e" vm="138">
        <v>#VALUE!</v>
      </c>
      <c r="B137" s="3" t="str" cm="1">
        <f t="array" ref="B137">_FV(Table3[[#This Row],[Company]],"Ticker symbol",TRUE)</f>
        <v>PLD</v>
      </c>
      <c r="C137" s="18" t="str" cm="1">
        <f t="array" ref="C137">_FV(A137,"Industry")</f>
        <v>Residential &amp; Commercial REIT</v>
      </c>
      <c r="D137" s="4" cm="1">
        <f t="array" ref="D137">_FV(Table3[[#This Row],[Company]],"Price")</f>
        <v>98.32</v>
      </c>
      <c r="E137" s="8" cm="1">
        <f t="array" ref="E137">_FV(Table3[[#This Row],[Company]],"P/E",TRUE)</f>
        <v>47.559100000000001</v>
      </c>
      <c r="F137" s="5" cm="1">
        <f t="array" ref="F137">_FV(Table3[[#This Row],[Company]],"Change (%)",TRUE)</f>
        <v>2.4700000000000003E-2</v>
      </c>
      <c r="G137" s="22" cm="1">
        <f t="array" ref="G137">_FV(Table3[[#This Row],[Company]],"Change % (Extended hours)",TRUE)</f>
        <v>6.3060000000000008E-3</v>
      </c>
      <c r="H137" s="8" cm="1">
        <f t="array" ref="H137">_FV(Table3[[#This Row],[Company]],"Beta")</f>
        <v>0.72470000000000001</v>
      </c>
      <c r="I137" s="6" cm="1">
        <f t="array" ref="I137">_FV(Table3[[#This Row],[Company]],"Market cap",TRUE)</f>
        <v>70955020000</v>
      </c>
      <c r="J137" s="9" cm="1">
        <f t="array" ref="J137">_FV(Table3[[#This Row],[Company]],"Volume")</f>
        <v>3361924</v>
      </c>
      <c r="K137" s="9" cm="1">
        <f t="array" ref="K137">_FV(Table3[[#This Row],[Company]],"Volume average",TRUE)</f>
        <v>2709053</v>
      </c>
      <c r="L137" s="12">
        <f>Table3[[#This Row],[Volume]]/Table3[[#This Row],[Volume average]]</f>
        <v>1.240996023333615</v>
      </c>
      <c r="M137" s="10">
        <f>(Table3[[#This Row],[Price]]-Table3[[#This Row],[52 week high]])/Table3[[#This Row],[52 week high]]</f>
        <v>-0.12503337189641373</v>
      </c>
      <c r="N137" s="4" cm="1">
        <f t="array" ref="N137">_FV(Table3[[#This Row],[Company]],"52 week high",TRUE)</f>
        <v>112.37</v>
      </c>
      <c r="O137" s="4" cm="1">
        <f t="array" ref="O137">_FV(Table3[[#This Row],[Company]],"52 week low",TRUE)</f>
        <v>59.82</v>
      </c>
      <c r="P137" s="10">
        <f>(Table3[[#This Row],[Price]]-Table3[[#This Row],[52 week low]]) /Table3[[#This Row],[52 week low]]</f>
        <v>0.64359745904379795</v>
      </c>
    </row>
    <row r="138" spans="1:16" x14ac:dyDescent="0.25">
      <c r="A138" t="e" vm="139">
        <v>#VALUE!</v>
      </c>
      <c r="B138" s="3" t="str" cm="1">
        <f t="array" ref="B138">_FV(Table3[[#This Row],[Company]],"Ticker symbol",TRUE)</f>
        <v>BKNG</v>
      </c>
      <c r="C138" s="18" t="str" cm="1">
        <f t="array" ref="C138">_FV(A138,"Industry")</f>
        <v>Hotels &amp; Entertainment Services</v>
      </c>
      <c r="D138" s="4" cm="1">
        <f t="array" ref="D138">_FV(Table3[[#This Row],[Company]],"Price")</f>
        <v>2366.79</v>
      </c>
      <c r="E138" s="8" cm="1">
        <f t="array" ref="E138">_FV(Table3[[#This Row],[Company]],"P/E",TRUE)</f>
        <v>1912.0319999999999</v>
      </c>
      <c r="F138" s="5" cm="1">
        <f t="array" ref="F138">_FV(Table3[[#This Row],[Company]],"Change (%)",TRUE)</f>
        <v>-8.2320000000000006E-4</v>
      </c>
      <c r="G138" s="22" cm="1">
        <f t="array" ref="G138">_FV(Table3[[#This Row],[Company]],"Change % (Extended hours)",TRUE)</f>
        <v>-4.2209999999999999E-3</v>
      </c>
      <c r="H138" s="8" cm="1">
        <f t="array" ref="H138">_FV(Table3[[#This Row],[Company]],"Beta")</f>
        <v>1.2796000000000001</v>
      </c>
      <c r="I138" s="6" cm="1">
        <f t="array" ref="I138">_FV(Table3[[#This Row],[Company]],"Market cap",TRUE)</f>
        <v>97027840000</v>
      </c>
      <c r="J138" s="9" cm="1">
        <f t="array" ref="J138">_FV(Table3[[#This Row],[Company]],"Volume")</f>
        <v>481875</v>
      </c>
      <c r="K138" s="9" cm="1">
        <f t="array" ref="K138">_FV(Table3[[#This Row],[Company]],"Volume average",TRUE)</f>
        <v>388887</v>
      </c>
      <c r="L138" s="12">
        <f>Table3[[#This Row],[Volume]]/Table3[[#This Row],[Volume average]]</f>
        <v>1.2391131614067841</v>
      </c>
      <c r="M138" s="10">
        <f>(Table3[[#This Row],[Price]]-Table3[[#This Row],[52 week high]])/Table3[[#This Row],[52 week high]]</f>
        <v>-3.4065772611886189E-2</v>
      </c>
      <c r="N138" s="4" cm="1">
        <f t="array" ref="N138">_FV(Table3[[#This Row],[Company]],"52 week high",TRUE)</f>
        <v>2450.2600000000002</v>
      </c>
      <c r="O138" s="4" cm="1">
        <f t="array" ref="O138">_FV(Table3[[#This Row],[Company]],"52 week low",TRUE)</f>
        <v>1107.2850000000001</v>
      </c>
      <c r="P138" s="10">
        <f>(Table3[[#This Row],[Price]]-Table3[[#This Row],[52 week low]]) /Table3[[#This Row],[52 week low]]</f>
        <v>1.1374713827063492</v>
      </c>
    </row>
    <row r="139" spans="1:16" x14ac:dyDescent="0.25">
      <c r="A139" t="e" vm="140">
        <v>#VALUE!</v>
      </c>
      <c r="B139" s="3" t="str" cm="1">
        <f t="array" ref="B139">_FV(Table3[[#This Row],[Company]],"Ticker symbol",TRUE)</f>
        <v>MNST</v>
      </c>
      <c r="C139" s="18" t="str" cm="1">
        <f t="array" ref="C139">_FV(A139,"Industry")</f>
        <v>Beverages</v>
      </c>
      <c r="D139" s="4" cm="1">
        <f t="array" ref="D139">_FV(Table3[[#This Row],[Company]],"Price")</f>
        <v>88.44</v>
      </c>
      <c r="E139" s="8" cm="1">
        <f t="array" ref="E139">_FV(Table3[[#This Row],[Company]],"P/E",TRUE)</f>
        <v>8.2249999999999996</v>
      </c>
      <c r="F139" s="5" cm="1">
        <f t="array" ref="F139">_FV(Table3[[#This Row],[Company]],"Change (%)",TRUE)</f>
        <v>3.8759999999999996E-2</v>
      </c>
      <c r="G139" s="22" cm="1">
        <f t="array" ref="G139">_FV(Table3[[#This Row],[Company]],"Change % (Extended hours)",TRUE)</f>
        <v>-6.7840000000000001E-4</v>
      </c>
      <c r="H139" s="8" cm="1">
        <f t="array" ref="H139">_FV(Table3[[#This Row],[Company]],"Beta")</f>
        <v>1.0960000000000001</v>
      </c>
      <c r="I139" s="6" cm="1">
        <f t="array" ref="I139">_FV(Table3[[#This Row],[Company]],"Market cap",TRUE)</f>
        <v>44965590000</v>
      </c>
      <c r="J139" s="9" cm="1">
        <f t="array" ref="J139">_FV(Table3[[#This Row],[Company]],"Volume")</f>
        <v>2493052</v>
      </c>
      <c r="K139" s="9" cm="1">
        <f t="array" ref="K139">_FV(Table3[[#This Row],[Company]],"Volume average",TRUE)</f>
        <v>2013821</v>
      </c>
      <c r="L139" s="12">
        <f>Table3[[#This Row],[Volume]]/Table3[[#This Row],[Volume average]]</f>
        <v>1.2379710013948608</v>
      </c>
      <c r="M139" s="10">
        <f>(Table3[[#This Row],[Price]]-Table3[[#This Row],[52 week high]])/Table3[[#This Row],[52 week high]]</f>
        <v>-7.0080437411282323E-2</v>
      </c>
      <c r="N139" s="4" cm="1">
        <f t="array" ref="N139">_FV(Table3[[#This Row],[Company]],"52 week high",TRUE)</f>
        <v>95.105000000000004</v>
      </c>
      <c r="O139" s="4" cm="1">
        <f t="array" ref="O139">_FV(Table3[[#This Row],[Company]],"52 week low",TRUE)</f>
        <v>50.06</v>
      </c>
      <c r="P139" s="10">
        <f>(Table3[[#This Row],[Price]]-Table3[[#This Row],[52 week low]]) /Table3[[#This Row],[52 week low]]</f>
        <v>0.76667998401917681</v>
      </c>
    </row>
    <row r="140" spans="1:16" x14ac:dyDescent="0.25">
      <c r="A140" t="e" vm="141">
        <v>#VALUE!</v>
      </c>
      <c r="B140" s="3" t="str" cm="1">
        <f t="array" ref="B140">_FV(Table3[[#This Row],[Company]],"Ticker symbol",TRUE)</f>
        <v>CFG</v>
      </c>
      <c r="C140" s="18" t="str" cm="1">
        <f t="array" ref="C140">_FV(A140,"Industry")</f>
        <v>Banking Services</v>
      </c>
      <c r="D140" s="4" cm="1">
        <f t="array" ref="D140">_FV(Table3[[#This Row],[Company]],"Price")</f>
        <v>44.06</v>
      </c>
      <c r="E140" s="8" cm="1">
        <f t="array" ref="E140">_FV(Table3[[#This Row],[Company]],"P/E",TRUE)</f>
        <v>20.646699999999999</v>
      </c>
      <c r="F140" s="5" cm="1">
        <f t="array" ref="F140">_FV(Table3[[#This Row],[Company]],"Change (%)",TRUE)</f>
        <v>-3.9459000000000001E-2</v>
      </c>
      <c r="G140" s="22" cm="1">
        <f t="array" ref="G140">_FV(Table3[[#This Row],[Company]],"Change % (Extended hours)",TRUE)</f>
        <v>-1.8160000000000001E-3</v>
      </c>
      <c r="H140" s="8" cm="1">
        <f t="array" ref="H140">_FV(Table3[[#This Row],[Company]],"Beta")</f>
        <v>1.7969999999999999</v>
      </c>
      <c r="I140" s="6" cm="1">
        <f t="array" ref="I140">_FV(Table3[[#This Row],[Company]],"Market cap",TRUE)</f>
        <v>19499630000</v>
      </c>
      <c r="J140" s="9" cm="1">
        <f t="array" ref="J140">_FV(Table3[[#This Row],[Company]],"Volume")</f>
        <v>6564629</v>
      </c>
      <c r="K140" s="9" cm="1">
        <f t="array" ref="K140">_FV(Table3[[#This Row],[Company]],"Volume average",TRUE)</f>
        <v>5306701</v>
      </c>
      <c r="L140" s="12">
        <f>Table3[[#This Row],[Volume]]/Table3[[#This Row],[Volume average]]</f>
        <v>1.237045200021633</v>
      </c>
      <c r="M140" s="10">
        <f>(Table3[[#This Row],[Price]]-Table3[[#This Row],[52 week high]])/Table3[[#This Row],[52 week high]]</f>
        <v>-6.1954439003619258E-2</v>
      </c>
      <c r="N140" s="4" cm="1">
        <f t="array" ref="N140">_FV(Table3[[#This Row],[Company]],"52 week high",TRUE)</f>
        <v>46.97</v>
      </c>
      <c r="O140" s="4" cm="1">
        <f t="array" ref="O140">_FV(Table3[[#This Row],[Company]],"52 week low",TRUE)</f>
        <v>14.12</v>
      </c>
      <c r="P140" s="10">
        <f>(Table3[[#This Row],[Price]]-Table3[[#This Row],[52 week low]]) /Table3[[#This Row],[52 week low]]</f>
        <v>2.1203966005665729</v>
      </c>
    </row>
    <row r="141" spans="1:16" x14ac:dyDescent="0.25">
      <c r="A141" t="e" vm="142">
        <v>#VALUE!</v>
      </c>
      <c r="B141" s="3" t="str" cm="1">
        <f t="array" ref="B141">_FV(Table3[[#This Row],[Company]],"Ticker symbol",TRUE)</f>
        <v>INTU</v>
      </c>
      <c r="C141" s="18" t="str" cm="1">
        <f t="array" ref="C141">_FV(A141,"Industry")</f>
        <v>Software &amp; IT Services</v>
      </c>
      <c r="D141" s="4" cm="1">
        <f t="array" ref="D141">_FV(Table3[[#This Row],[Company]],"Price")</f>
        <v>384.58</v>
      </c>
      <c r="E141" s="8" cm="1">
        <f t="array" ref="E141">_FV(Table3[[#This Row],[Company]],"P/E",TRUE)</f>
        <v>56.021500000000003</v>
      </c>
      <c r="F141" s="5" cm="1">
        <f t="array" ref="F141">_FV(Table3[[#This Row],[Company]],"Change (%)",TRUE)</f>
        <v>3.8227000000000004E-2</v>
      </c>
      <c r="G141" s="22" cm="1">
        <f t="array" ref="G141">_FV(Table3[[#This Row],[Company]],"Change % (Extended hours)",TRUE)</f>
        <v>-4.4200000000000001E-4</v>
      </c>
      <c r="H141" s="8" cm="1">
        <f t="array" ref="H141">_FV(Table3[[#This Row],[Company]],"Beta")</f>
        <v>1.0233000000000001</v>
      </c>
      <c r="I141" s="6" cm="1">
        <f t="array" ref="I141">_FV(Table3[[#This Row],[Company]],"Market cap",TRUE)</f>
        <v>101435800000</v>
      </c>
      <c r="J141" s="9" cm="1">
        <f t="array" ref="J141">_FV(Table3[[#This Row],[Company]],"Volume")</f>
        <v>1770707</v>
      </c>
      <c r="K141" s="9" cm="1">
        <f t="array" ref="K141">_FV(Table3[[#This Row],[Company]],"Volume average",TRUE)</f>
        <v>1431403</v>
      </c>
      <c r="L141" s="12">
        <f>Table3[[#This Row],[Volume]]/Table3[[#This Row],[Volume average]]</f>
        <v>1.2370429571546238</v>
      </c>
      <c r="M141" s="10">
        <f>(Table3[[#This Row],[Price]]-Table3[[#This Row],[52 week high]])/Table3[[#This Row],[52 week high]]</f>
        <v>-9.2415160239769728E-2</v>
      </c>
      <c r="N141" s="4" cm="1">
        <f t="array" ref="N141">_FV(Table3[[#This Row],[Company]],"52 week high",TRUE)</f>
        <v>423.74</v>
      </c>
      <c r="O141" s="4" cm="1">
        <f t="array" ref="O141">_FV(Table3[[#This Row],[Company]],"52 week low",TRUE)</f>
        <v>187.67500000000001</v>
      </c>
      <c r="P141" s="10">
        <f>(Table3[[#This Row],[Price]]-Table3[[#This Row],[52 week low]]) /Table3[[#This Row],[52 week low]]</f>
        <v>1.049180764619688</v>
      </c>
    </row>
    <row r="142" spans="1:16" x14ac:dyDescent="0.25">
      <c r="A142" t="e" vm="143">
        <v>#VALUE!</v>
      </c>
      <c r="B142" s="3" t="str" cm="1">
        <f t="array" ref="B142">_FV(Table3[[#This Row],[Company]],"Ticker symbol",TRUE)</f>
        <v>PPG</v>
      </c>
      <c r="C142" s="18" t="str" cm="1">
        <f t="array" ref="C142">_FV(A142,"Industry")</f>
        <v>Chemicals</v>
      </c>
      <c r="D142" s="4" cm="1">
        <f t="array" ref="D142">_FV(Table3[[#This Row],[Company]],"Price")</f>
        <v>146.07</v>
      </c>
      <c r="E142" s="8" cm="1">
        <f t="array" ref="E142">_FV(Table3[[#This Row],[Company]],"P/E",TRUE)</f>
        <v>32.9251</v>
      </c>
      <c r="F142" s="5" cm="1">
        <f t="array" ref="F142">_FV(Table3[[#This Row],[Company]],"Change (%)",TRUE)</f>
        <v>-2.053E-4</v>
      </c>
      <c r="G142" s="22" cm="1">
        <f t="array" ref="G142">_FV(Table3[[#This Row],[Company]],"Change % (Extended hours)",TRUE)</f>
        <v>0</v>
      </c>
      <c r="H142" s="8" cm="1">
        <f t="array" ref="H142">_FV(Table3[[#This Row],[Company]],"Beta")</f>
        <v>1.0810999999999999</v>
      </c>
      <c r="I142" s="6" cm="1">
        <f t="array" ref="I142">_FV(Table3[[#This Row],[Company]],"Market cap",TRUE)</f>
        <v>34617860000</v>
      </c>
      <c r="J142" s="9" cm="1">
        <f t="array" ref="J142">_FV(Table3[[#This Row],[Company]],"Volume")</f>
        <v>1733125</v>
      </c>
      <c r="K142" s="9" cm="1">
        <f t="array" ref="K142">_FV(Table3[[#This Row],[Company]],"Volume average",TRUE)</f>
        <v>1401679</v>
      </c>
      <c r="L142" s="12">
        <f>Table3[[#This Row],[Volume]]/Table3[[#This Row],[Volume average]]</f>
        <v>1.2364635554930907</v>
      </c>
      <c r="M142" s="10">
        <f>(Table3[[#This Row],[Price]]-Table3[[#This Row],[52 week high]])/Table3[[#This Row],[52 week high]]</f>
        <v>-5.0321825629022876E-2</v>
      </c>
      <c r="N142" s="4" cm="1">
        <f t="array" ref="N142">_FV(Table3[[#This Row],[Company]],"52 week high",TRUE)</f>
        <v>153.81</v>
      </c>
      <c r="O142" s="4" cm="1">
        <f t="array" ref="O142">_FV(Table3[[#This Row],[Company]],"52 week low",TRUE)</f>
        <v>69.77</v>
      </c>
      <c r="P142" s="10">
        <f>(Table3[[#This Row],[Price]]-Table3[[#This Row],[52 week low]]) /Table3[[#This Row],[52 week low]]</f>
        <v>1.0935932349147197</v>
      </c>
    </row>
    <row r="143" spans="1:16" x14ac:dyDescent="0.25">
      <c r="A143" t="e" vm="144">
        <v>#VALUE!</v>
      </c>
      <c r="B143" s="3" t="str" cm="1">
        <f t="array" ref="B143">_FV(Table3[[#This Row],[Company]],"Ticker symbol",TRUE)</f>
        <v>JPM</v>
      </c>
      <c r="C143" s="18" t="str" cm="1">
        <f t="array" ref="C143">_FV(A143,"Industry")</f>
        <v>Banking Services</v>
      </c>
      <c r="D143" s="4" cm="1">
        <f t="array" ref="D143">_FV(Table3[[#This Row],[Company]],"Price")</f>
        <v>151.83000000000001</v>
      </c>
      <c r="E143" s="8" cm="1">
        <f t="array" ref="E143">_FV(Table3[[#This Row],[Company]],"P/E",TRUE)</f>
        <v>17.2194</v>
      </c>
      <c r="F143" s="5" cm="1">
        <f t="array" ref="F143">_FV(Table3[[#This Row],[Company]],"Change (%)",TRUE)</f>
        <v>-7.0630000000000007E-3</v>
      </c>
      <c r="G143" s="22" cm="1">
        <f t="array" ref="G143">_FV(Table3[[#This Row],[Company]],"Change % (Extended hours)",TRUE)</f>
        <v>-5.2689999999999996E-4</v>
      </c>
      <c r="H143" s="8" cm="1">
        <f t="array" ref="H143">_FV(Table3[[#This Row],[Company]],"Beta")</f>
        <v>1.2144999999999999</v>
      </c>
      <c r="I143" s="6" cm="1">
        <f t="array" ref="I143">_FV(Table3[[#This Row],[Company]],"Market cap",TRUE)</f>
        <v>466605800000</v>
      </c>
      <c r="J143" s="9" cm="1">
        <f t="array" ref="J143">_FV(Table3[[#This Row],[Company]],"Volume")</f>
        <v>16238763</v>
      </c>
      <c r="K143" s="9" cm="1">
        <f t="array" ref="K143">_FV(Table3[[#This Row],[Company]],"Volume average",TRUE)</f>
        <v>13134213</v>
      </c>
      <c r="L143" s="12">
        <f>Table3[[#This Row],[Volume]]/Table3[[#This Row],[Volume average]]</f>
        <v>1.2363712237649869</v>
      </c>
      <c r="M143" s="10">
        <f>(Table3[[#This Row],[Price]]-Table3[[#This Row],[52 week high]])/Table3[[#This Row],[52 week high]]</f>
        <v>-2.335005789270549E-2</v>
      </c>
      <c r="N143" s="4" cm="1">
        <f t="array" ref="N143">_FV(Table3[[#This Row],[Company]],"52 week high",TRUE)</f>
        <v>155.46</v>
      </c>
      <c r="O143" s="4" cm="1">
        <f t="array" ref="O143">_FV(Table3[[#This Row],[Company]],"52 week low",TRUE)</f>
        <v>76.91</v>
      </c>
      <c r="P143" s="10">
        <f>(Table3[[#This Row],[Price]]-Table3[[#This Row],[52 week low]]) /Table3[[#This Row],[52 week low]]</f>
        <v>0.97412560135223014</v>
      </c>
    </row>
    <row r="144" spans="1:16" x14ac:dyDescent="0.25">
      <c r="A144" t="e" vm="145">
        <v>#VALUE!</v>
      </c>
      <c r="B144" s="3" t="str" cm="1">
        <f t="array" ref="B144">_FV(Table3[[#This Row],[Company]],"Ticker symbol",TRUE)</f>
        <v>RE</v>
      </c>
      <c r="C144" s="18" t="str" cm="1">
        <f t="array" ref="C144">_FV(A144,"Industry")</f>
        <v>Insurance</v>
      </c>
      <c r="D144" s="4" cm="1">
        <f t="array" ref="D144">_FV(Table3[[#This Row],[Company]],"Price")</f>
        <v>247.15</v>
      </c>
      <c r="E144" s="8" cm="1">
        <f t="array" ref="E144">_FV(Table3[[#This Row],[Company]],"P/E",TRUE)</f>
        <v>20.866599999999998</v>
      </c>
      <c r="F144" s="5" cm="1">
        <f t="array" ref="F144">_FV(Table3[[#This Row],[Company]],"Change (%)",TRUE)</f>
        <v>-1.5496000000000001E-2</v>
      </c>
      <c r="G144" s="22" cm="1">
        <f t="array" ref="G144">_FV(Table3[[#This Row],[Company]],"Change % (Extended hours)",TRUE)</f>
        <v>0</v>
      </c>
      <c r="H144" s="8" cm="1">
        <f t="array" ref="H144">_FV(Table3[[#This Row],[Company]],"Beta")</f>
        <v>0.62080000000000002</v>
      </c>
      <c r="I144" s="6" cm="1">
        <f t="array" ref="I144">_FV(Table3[[#This Row],[Company]],"Market cap",TRUE)</f>
        <v>10039510000</v>
      </c>
      <c r="J144" s="9" cm="1">
        <f t="array" ref="J144">_FV(Table3[[#This Row],[Company]],"Volume")</f>
        <v>320647</v>
      </c>
      <c r="K144" s="9" cm="1">
        <f t="array" ref="K144">_FV(Table3[[#This Row],[Company]],"Volume average",TRUE)</f>
        <v>259463</v>
      </c>
      <c r="L144" s="12">
        <f>Table3[[#This Row],[Volume]]/Table3[[#This Row],[Volume average]]</f>
        <v>1.2358101155077987</v>
      </c>
      <c r="M144" s="10">
        <f>(Table3[[#This Row],[Price]]-Table3[[#This Row],[52 week high]])/Table3[[#This Row],[52 week high]]</f>
        <v>-2.6968503937007851E-2</v>
      </c>
      <c r="N144" s="4" cm="1">
        <f t="array" ref="N144">_FV(Table3[[#This Row],[Company]],"52 week high",TRUE)</f>
        <v>254</v>
      </c>
      <c r="O144" s="4" cm="1">
        <f t="array" ref="O144">_FV(Table3[[#This Row],[Company]],"52 week low",TRUE)</f>
        <v>157.32</v>
      </c>
      <c r="P144" s="10">
        <f>(Table3[[#This Row],[Price]]-Table3[[#This Row],[52 week low]]) /Table3[[#This Row],[52 week low]]</f>
        <v>0.57100177981184852</v>
      </c>
    </row>
    <row r="145" spans="1:16" x14ac:dyDescent="0.25">
      <c r="A145" t="e" vm="146">
        <v>#VALUE!</v>
      </c>
      <c r="B145" s="3" t="str" cm="1">
        <f t="array" ref="B145">_FV(Table3[[#This Row],[Company]],"Ticker symbol",TRUE)</f>
        <v>CRM</v>
      </c>
      <c r="C145" s="18" t="str" cm="1">
        <f t="array" ref="C145">_FV(A145,"Industry")</f>
        <v>Software &amp; IT Services</v>
      </c>
      <c r="D145" s="4" cm="1">
        <f t="array" ref="D145">_FV(Table3[[#This Row],[Company]],"Price")</f>
        <v>211.53</v>
      </c>
      <c r="E145" s="8" cm="1">
        <f t="array" ref="E145">_FV(Table3[[#This Row],[Company]],"P/E",TRUE)</f>
        <v>47.305100000000003</v>
      </c>
      <c r="F145" s="5" cm="1">
        <f t="array" ref="F145">_FV(Table3[[#This Row],[Company]],"Change (%)",TRUE)</f>
        <v>1.8342000000000001E-2</v>
      </c>
      <c r="G145" s="22" cm="1">
        <f t="array" ref="G145">_FV(Table3[[#This Row],[Company]],"Change % (Extended hours)",TRUE)</f>
        <v>4.9639999999999997E-3</v>
      </c>
      <c r="H145" s="8" cm="1">
        <f t="array" ref="H145">_FV(Table3[[#This Row],[Company]],"Beta")</f>
        <v>1.1117999999999999</v>
      </c>
      <c r="I145" s="6" cm="1">
        <f t="array" ref="I145">_FV(Table3[[#This Row],[Company]],"Market cap",TRUE)</f>
        <v>190631800000</v>
      </c>
      <c r="J145" s="9" cm="1">
        <f t="array" ref="J145">_FV(Table3[[#This Row],[Company]],"Volume")</f>
        <v>9732242</v>
      </c>
      <c r="K145" s="9" cm="1">
        <f t="array" ref="K145">_FV(Table3[[#This Row],[Company]],"Volume average",TRUE)</f>
        <v>7899004</v>
      </c>
      <c r="L145" s="12">
        <f>Table3[[#This Row],[Volume]]/Table3[[#This Row],[Volume average]]</f>
        <v>1.2320847033372815</v>
      </c>
      <c r="M145" s="10">
        <f>(Table3[[#This Row],[Price]]-Table3[[#This Row],[52 week high]])/Table3[[#This Row],[52 week high]]</f>
        <v>-0.25648506151142353</v>
      </c>
      <c r="N145" s="4" cm="1">
        <f t="array" ref="N145">_FV(Table3[[#This Row],[Company]],"52 week high",TRUE)</f>
        <v>284.5</v>
      </c>
      <c r="O145" s="4" cm="1">
        <f t="array" ref="O145">_FV(Table3[[#This Row],[Company]],"52 week low",TRUE)</f>
        <v>115.29</v>
      </c>
      <c r="P145" s="10">
        <f>(Table3[[#This Row],[Price]]-Table3[[#This Row],[52 week low]]) /Table3[[#This Row],[52 week low]]</f>
        <v>0.8347645068956544</v>
      </c>
    </row>
    <row r="146" spans="1:16" x14ac:dyDescent="0.25">
      <c r="A146" t="e" vm="147">
        <v>#VALUE!</v>
      </c>
      <c r="B146" s="3" t="str" cm="1">
        <f t="array" ref="B146">_FV(Table3[[#This Row],[Company]],"Ticker symbol",TRUE)</f>
        <v>FB</v>
      </c>
      <c r="C146" s="18" t="str" cm="1">
        <f t="array" ref="C146">_FV(A146,"Industry")</f>
        <v>Software &amp; IT Services</v>
      </c>
      <c r="D146" s="4" cm="1">
        <f t="array" ref="D146">_FV(Table3[[#This Row],[Company]],"Price")</f>
        <v>265.74</v>
      </c>
      <c r="E146" s="8" cm="1">
        <f t="array" ref="E146">_FV(Table3[[#This Row],[Company]],"P/E",TRUE)</f>
        <v>25.316800000000001</v>
      </c>
      <c r="F146" s="5" cm="1">
        <f t="array" ref="F146">_FV(Table3[[#This Row],[Company]],"Change (%)",TRUE)</f>
        <v>4.0852000000000006E-2</v>
      </c>
      <c r="G146" s="22" cm="1">
        <f t="array" ref="G146">_FV(Table3[[#This Row],[Company]],"Change % (Extended hours)",TRUE)</f>
        <v>-8.2790000000000001E-4</v>
      </c>
      <c r="H146" s="8" cm="1">
        <f t="array" ref="H146">_FV(Table3[[#This Row],[Company]],"Beta")</f>
        <v>1.2628999999999999</v>
      </c>
      <c r="I146" s="6" cm="1">
        <f t="array" ref="I146">_FV(Table3[[#This Row],[Company]],"Market cap",TRUE)</f>
        <v>727038600000</v>
      </c>
      <c r="J146" s="9" cm="1">
        <f t="array" ref="J146">_FV(Table3[[#This Row],[Company]],"Volume")</f>
        <v>22039740</v>
      </c>
      <c r="K146" s="9" cm="1">
        <f t="array" ref="K146">_FV(Table3[[#This Row],[Company]],"Volume average",TRUE)</f>
        <v>17899033</v>
      </c>
      <c r="L146" s="12">
        <f>Table3[[#This Row],[Volume]]/Table3[[#This Row],[Volume average]]</f>
        <v>1.2313369107705427</v>
      </c>
      <c r="M146" s="10">
        <f>(Table3[[#This Row],[Price]]-Table3[[#This Row],[52 week high]])/Table3[[#This Row],[52 week high]]</f>
        <v>-0.12777759543112222</v>
      </c>
      <c r="N146" s="4" cm="1">
        <f t="array" ref="N146">_FV(Table3[[#This Row],[Company]],"52 week high",TRUE)</f>
        <v>304.67</v>
      </c>
      <c r="O146" s="4" cm="1">
        <f t="array" ref="O146">_FV(Table3[[#This Row],[Company]],"52 week low",TRUE)</f>
        <v>137.10059999999999</v>
      </c>
      <c r="P146" s="10">
        <f>(Table3[[#This Row],[Price]]-Table3[[#This Row],[52 week low]]) /Table3[[#This Row],[52 week low]]</f>
        <v>0.93828473398365897</v>
      </c>
    </row>
    <row r="147" spans="1:16" ht="24.75" x14ac:dyDescent="0.25">
      <c r="A147" t="e" vm="148">
        <v>#VALUE!</v>
      </c>
      <c r="B147" s="3" t="str" cm="1">
        <f t="array" ref="B147">_FV(Table3[[#This Row],[Company]],"Ticker symbol",TRUE)</f>
        <v>AMP</v>
      </c>
      <c r="C147" s="18" t="str" cm="1">
        <f t="array" ref="C147">_FV(A147,"Industry")</f>
        <v>Investment Banking &amp; Investment Services</v>
      </c>
      <c r="D147" s="4" cm="1">
        <f t="array" ref="D147">_FV(Table3[[#This Row],[Company]],"Price")</f>
        <v>223.5</v>
      </c>
      <c r="E147" s="8" cm="1">
        <f t="array" ref="E147">_FV(Table3[[#This Row],[Company]],"P/E",TRUE)</f>
        <v>18.882200000000001</v>
      </c>
      <c r="F147" s="5" cm="1">
        <f t="array" ref="F147">_FV(Table3[[#This Row],[Company]],"Change (%)",TRUE)</f>
        <v>-2.5440000000000003E-3</v>
      </c>
      <c r="G147" s="22" cm="1">
        <f t="array" ref="G147">_FV(Table3[[#This Row],[Company]],"Change % (Extended hours)",TRUE)</f>
        <v>0</v>
      </c>
      <c r="H147" s="8" cm="1">
        <f t="array" ref="H147">_FV(Table3[[#This Row],[Company]],"Beta")</f>
        <v>1.6920999999999999</v>
      </c>
      <c r="I147" s="6" cm="1">
        <f t="array" ref="I147">_FV(Table3[[#This Row],[Company]],"Market cap",TRUE)</f>
        <v>26160690000</v>
      </c>
      <c r="J147" s="9" cm="1">
        <f t="array" ref="J147">_FV(Table3[[#This Row],[Company]],"Volume")</f>
        <v>856083</v>
      </c>
      <c r="K147" s="9" cm="1">
        <f t="array" ref="K147">_FV(Table3[[#This Row],[Company]],"Volume average",TRUE)</f>
        <v>695958</v>
      </c>
      <c r="L147" s="12">
        <f>Table3[[#This Row],[Volume]]/Table3[[#This Row],[Volume average]]</f>
        <v>1.2300785392221945</v>
      </c>
      <c r="M147" s="10">
        <f>(Table3[[#This Row],[Price]]-Table3[[#This Row],[52 week high]])/Table3[[#This Row],[52 week high]]</f>
        <v>-4.4504296524304203E-2</v>
      </c>
      <c r="N147" s="4" cm="1">
        <f t="array" ref="N147">_FV(Table3[[#This Row],[Company]],"52 week high",TRUE)</f>
        <v>233.91</v>
      </c>
      <c r="O147" s="4" cm="1">
        <f t="array" ref="O147">_FV(Table3[[#This Row],[Company]],"52 week low",TRUE)</f>
        <v>80.010000000000005</v>
      </c>
      <c r="P147" s="10">
        <f>(Table3[[#This Row],[Price]]-Table3[[#This Row],[52 week low]]) /Table3[[#This Row],[52 week low]]</f>
        <v>1.7934008248968878</v>
      </c>
    </row>
    <row r="148" spans="1:16" ht="24.75" x14ac:dyDescent="0.25">
      <c r="A148" t="e" vm="149">
        <v>#VALUE!</v>
      </c>
      <c r="B148" s="3" t="str" cm="1">
        <f t="array" ref="B148">_FV(Table3[[#This Row],[Company]],"Ticker symbol",TRUE)</f>
        <v>CME</v>
      </c>
      <c r="C148" s="18" t="str" cm="1">
        <f t="array" ref="C148">_FV(A148,"Industry")</f>
        <v>Investment Banking &amp; Investment Services</v>
      </c>
      <c r="D148" s="4" cm="1">
        <f t="array" ref="D148">_FV(Table3[[#This Row],[Company]],"Price")</f>
        <v>209.72</v>
      </c>
      <c r="E148" s="8" cm="1">
        <f t="array" ref="E148">_FV(Table3[[#This Row],[Company]],"P/E",TRUE)</f>
        <v>36.282299999999999</v>
      </c>
      <c r="F148" s="5" cm="1">
        <f t="array" ref="F148">_FV(Table3[[#This Row],[Company]],"Change (%)",TRUE)</f>
        <v>-1.6046000000000001E-2</v>
      </c>
      <c r="G148" s="22" cm="1">
        <f t="array" ref="G148">_FV(Table3[[#This Row],[Company]],"Change % (Extended hours)",TRUE)</f>
        <v>-9.5370000000000003E-5</v>
      </c>
      <c r="H148" s="8" cm="1">
        <f t="array" ref="H148">_FV(Table3[[#This Row],[Company]],"Beta")</f>
        <v>0.47010000000000002</v>
      </c>
      <c r="I148" s="6" cm="1">
        <f t="array" ref="I148">_FV(Table3[[#This Row],[Company]],"Market cap",TRUE)</f>
        <v>76841090000</v>
      </c>
      <c r="J148" s="9" cm="1">
        <f t="array" ref="J148">_FV(Table3[[#This Row],[Company]],"Volume")</f>
        <v>2500182</v>
      </c>
      <c r="K148" s="9" cm="1">
        <f t="array" ref="K148">_FV(Table3[[#This Row],[Company]],"Volume average",TRUE)</f>
        <v>2037846</v>
      </c>
      <c r="L148" s="12">
        <f>Table3[[#This Row],[Volume]]/Table3[[#This Row],[Volume average]]</f>
        <v>1.2268748472652007</v>
      </c>
      <c r="M148" s="10">
        <f>(Table3[[#This Row],[Price]]-Table3[[#This Row],[52 week high]])/Table3[[#This Row],[52 week high]]</f>
        <v>-3.2433679354094587E-2</v>
      </c>
      <c r="N148" s="4" cm="1">
        <f t="array" ref="N148">_FV(Table3[[#This Row],[Company]],"52 week high",TRUE)</f>
        <v>216.75</v>
      </c>
      <c r="O148" s="4" cm="1">
        <f t="array" ref="O148">_FV(Table3[[#This Row],[Company]],"52 week low",TRUE)</f>
        <v>129.97290000000001</v>
      </c>
      <c r="P148" s="10">
        <f>(Table3[[#This Row],[Price]]-Table3[[#This Row],[52 week low]]) /Table3[[#This Row],[52 week low]]</f>
        <v>0.61356713591833356</v>
      </c>
    </row>
    <row r="149" spans="1:16" x14ac:dyDescent="0.25">
      <c r="A149" t="e" vm="150">
        <v>#VALUE!</v>
      </c>
      <c r="B149" s="3" t="str" cm="1">
        <f t="array" ref="B149">_FV(Table3[[#This Row],[Company]],"Ticker symbol",TRUE)</f>
        <v>CSCO</v>
      </c>
      <c r="C149" s="18" t="str" cm="1">
        <f t="array" ref="C149">_FV(A149,"Industry")</f>
        <v>Communications &amp; Networking</v>
      </c>
      <c r="D149" s="4" cm="1">
        <f t="array" ref="D149">_FV(Table3[[#This Row],[Company]],"Price")</f>
        <v>47.89</v>
      </c>
      <c r="E149" s="8" cm="1">
        <f t="array" ref="E149">_FV(Table3[[#This Row],[Company]],"P/E",TRUE)</f>
        <v>19.890999999999998</v>
      </c>
      <c r="F149" s="5" cm="1">
        <f t="array" ref="F149">_FV(Table3[[#This Row],[Company]],"Change (%)",TRUE)</f>
        <v>7.9979999999999999E-3</v>
      </c>
      <c r="G149" s="22" cm="1">
        <f t="array" ref="G149">_FV(Table3[[#This Row],[Company]],"Change % (Extended hours)",TRUE)</f>
        <v>-2.506E-3</v>
      </c>
      <c r="H149" s="8" cm="1">
        <f t="array" ref="H149">_FV(Table3[[#This Row],[Company]],"Beta")</f>
        <v>0.89170000000000005</v>
      </c>
      <c r="I149" s="6" cm="1">
        <f t="array" ref="I149">_FV(Table3[[#This Row],[Company]],"Market cap",TRUE)</f>
        <v>200754200000</v>
      </c>
      <c r="J149" s="9" cm="1">
        <f t="array" ref="J149">_FV(Table3[[#This Row],[Company]],"Volume")</f>
        <v>26512658</v>
      </c>
      <c r="K149" s="9" cm="1">
        <f t="array" ref="K149">_FV(Table3[[#This Row],[Company]],"Volume average",TRUE)</f>
        <v>21649766</v>
      </c>
      <c r="L149" s="12">
        <f>Table3[[#This Row],[Volume]]/Table3[[#This Row],[Volume average]]</f>
        <v>1.224616376916037</v>
      </c>
      <c r="M149" s="10">
        <f>(Table3[[#This Row],[Price]]-Table3[[#This Row],[52 week high]])/Table3[[#This Row],[52 week high]]</f>
        <v>-2.9387920551276911E-2</v>
      </c>
      <c r="N149" s="4" cm="1">
        <f t="array" ref="N149">_FV(Table3[[#This Row],[Company]],"52 week high",TRUE)</f>
        <v>49.34</v>
      </c>
      <c r="O149" s="4" cm="1">
        <f t="array" ref="O149">_FV(Table3[[#This Row],[Company]],"52 week low",TRUE)</f>
        <v>32.400100000000002</v>
      </c>
      <c r="P149" s="10">
        <f>(Table3[[#This Row],[Price]]-Table3[[#This Row],[52 week low]]) /Table3[[#This Row],[52 week low]]</f>
        <v>0.47808185777204382</v>
      </c>
    </row>
    <row r="150" spans="1:16" x14ac:dyDescent="0.25">
      <c r="A150" t="e" vm="151">
        <v>#VALUE!</v>
      </c>
      <c r="B150" s="3" t="str" cm="1">
        <f t="array" ref="B150">_FV(Table3[[#This Row],[Company]],"Ticker symbol",TRUE)</f>
        <v>ISRG</v>
      </c>
      <c r="C150" s="18" t="str" cm="1">
        <f t="array" ref="C150">_FV(A150,"Industry")</f>
        <v>Healthcare Equipment &amp; Supplies</v>
      </c>
      <c r="D150" s="4" cm="1">
        <f t="array" ref="D150">_FV(Table3[[#This Row],[Company]],"Price")</f>
        <v>702.8</v>
      </c>
      <c r="E150" s="8" cm="1">
        <f t="array" ref="E150">_FV(Table3[[#This Row],[Company]],"P/E",TRUE)</f>
        <v>77.820999999999998</v>
      </c>
      <c r="F150" s="5" cm="1">
        <f t="array" ref="F150">_FV(Table3[[#This Row],[Company]],"Change (%)",TRUE)</f>
        <v>2.6135000000000002E-2</v>
      </c>
      <c r="G150" s="22" cm="1">
        <f t="array" ref="G150">_FV(Table3[[#This Row],[Company]],"Change % (Extended hours)",TRUE)</f>
        <v>-1.1379999999999999E-3</v>
      </c>
      <c r="H150" s="8" cm="1">
        <f t="array" ref="H150">_FV(Table3[[#This Row],[Company]],"Beta")</f>
        <v>1.0195000000000001</v>
      </c>
      <c r="I150" s="6" cm="1">
        <f t="array" ref="I150">_FV(Table3[[#This Row],[Company]],"Market cap",TRUE)</f>
        <v>80625270000</v>
      </c>
      <c r="J150" s="9" cm="1">
        <f t="array" ref="J150">_FV(Table3[[#This Row],[Company]],"Volume")</f>
        <v>696923</v>
      </c>
      <c r="K150" s="9" cm="1">
        <f t="array" ref="K150">_FV(Table3[[#This Row],[Company]],"Volume average",TRUE)</f>
        <v>569356</v>
      </c>
      <c r="L150" s="12">
        <f>Table3[[#This Row],[Volume]]/Table3[[#This Row],[Volume average]]</f>
        <v>1.2240548971118246</v>
      </c>
      <c r="M150" s="10">
        <f>(Table3[[#This Row],[Price]]-Table3[[#This Row],[52 week high]])/Table3[[#This Row],[52 week high]]</f>
        <v>-0.14998609112129752</v>
      </c>
      <c r="N150" s="4" cm="1">
        <f t="array" ref="N150">_FV(Table3[[#This Row],[Company]],"52 week high",TRUE)</f>
        <v>826.81</v>
      </c>
      <c r="O150" s="4" cm="1">
        <f t="array" ref="O150">_FV(Table3[[#This Row],[Company]],"52 week low",TRUE)</f>
        <v>360.5</v>
      </c>
      <c r="P150" s="10">
        <f>(Table3[[#This Row],[Price]]-Table3[[#This Row],[52 week low]]) /Table3[[#This Row],[52 week low]]</f>
        <v>0.94951456310679594</v>
      </c>
    </row>
    <row r="151" spans="1:16" x14ac:dyDescent="0.25">
      <c r="A151" t="e" vm="152">
        <v>#VALUE!</v>
      </c>
      <c r="B151" s="3" t="str" cm="1">
        <f t="array" ref="B151">_FV(Table3[[#This Row],[Company]],"Ticker symbol",TRUE)</f>
        <v>MMM</v>
      </c>
      <c r="C151" s="18" t="str" cm="1">
        <f t="array" ref="C151">_FV(A151,"Industry")</f>
        <v>Consumer Goods Conglomerates</v>
      </c>
      <c r="D151" s="4" cm="1">
        <f t="array" ref="D151">_FV(Table3[[#This Row],[Company]],"Price")</f>
        <v>181.18</v>
      </c>
      <c r="E151" s="8" cm="1">
        <f t="array" ref="E151">_FV(Table3[[#This Row],[Company]],"P/E",TRUE)</f>
        <v>19.872399999999999</v>
      </c>
      <c r="F151" s="5" cm="1">
        <f t="array" ref="F151">_FV(Table3[[#This Row],[Company]],"Change (%)",TRUE)</f>
        <v>-1.4094000000000001E-2</v>
      </c>
      <c r="G151" s="22" cm="1">
        <f t="array" ref="G151">_FV(Table3[[#This Row],[Company]],"Change % (Extended hours)",TRUE)</f>
        <v>-9.9350000000000003E-4</v>
      </c>
      <c r="H151" s="8" cm="1">
        <f t="array" ref="H151">_FV(Table3[[#This Row],[Company]],"Beta")</f>
        <v>0.93869999999999998</v>
      </c>
      <c r="I151" s="6" cm="1">
        <f t="array" ref="I151">_FV(Table3[[#This Row],[Company]],"Market cap",TRUE)</f>
        <v>106421200000</v>
      </c>
      <c r="J151" s="9" cm="1">
        <f t="array" ref="J151">_FV(Table3[[#This Row],[Company]],"Volume")</f>
        <v>2842101</v>
      </c>
      <c r="K151" s="9" cm="1">
        <f t="array" ref="K151">_FV(Table3[[#This Row],[Company]],"Volume average",TRUE)</f>
        <v>2321882</v>
      </c>
      <c r="L151" s="12">
        <f>Table3[[#This Row],[Volume]]/Table3[[#This Row],[Volume average]]</f>
        <v>1.224050576213606</v>
      </c>
      <c r="M151" s="10">
        <f>(Table3[[#This Row],[Price]]-Table3[[#This Row],[52 week high]])/Table3[[#This Row],[52 week high]]</f>
        <v>-3.2519891066374769E-2</v>
      </c>
      <c r="N151" s="4" cm="1">
        <f t="array" ref="N151">_FV(Table3[[#This Row],[Company]],"52 week high",TRUE)</f>
        <v>187.27</v>
      </c>
      <c r="O151" s="4" cm="1">
        <f t="array" ref="O151">_FV(Table3[[#This Row],[Company]],"52 week low",TRUE)</f>
        <v>114.04</v>
      </c>
      <c r="P151" s="10">
        <f>(Table3[[#This Row],[Price]]-Table3[[#This Row],[52 week low]]) /Table3[[#This Row],[52 week low]]</f>
        <v>0.58874079270431423</v>
      </c>
    </row>
    <row r="152" spans="1:16" x14ac:dyDescent="0.25">
      <c r="A152" t="e" vm="153">
        <v>#VALUE!</v>
      </c>
      <c r="B152" s="3" t="str" cm="1">
        <f t="array" ref="B152">_FV(Table3[[#This Row],[Company]],"Ticker symbol",TRUE)</f>
        <v>CTVA</v>
      </c>
      <c r="C152" s="18" t="str" cm="1">
        <f t="array" ref="C152">_FV(A152,"Industry")</f>
        <v>Food &amp; Tobacco</v>
      </c>
      <c r="D152" s="4" cm="1">
        <f t="array" ref="D152">_FV(Table3[[#This Row],[Company]],"Price")</f>
        <v>44.71</v>
      </c>
      <c r="E152" s="8" cm="1">
        <f t="array" ref="E152">_FV(Table3[[#This Row],[Company]],"P/E",TRUE)</f>
        <v>45.917999999999999</v>
      </c>
      <c r="F152" s="5" cm="1">
        <f t="array" ref="F152">_FV(Table3[[#This Row],[Company]],"Change (%)",TRUE)</f>
        <v>-4.2320000000000005E-3</v>
      </c>
      <c r="G152" s="22" cm="1">
        <f t="array" ref="G152">_FV(Table3[[#This Row],[Company]],"Change % (Extended hours)",TRUE)</f>
        <v>2.2814000000000001E-2</v>
      </c>
      <c r="H152" s="3" t="e" cm="1" vm="71">
        <f t="array" ref="H152">_FV(Table3[[#This Row],[Company]],"Beta")</f>
        <v>#VALUE!</v>
      </c>
      <c r="I152" s="6" cm="1">
        <f t="array" ref="I152">_FV(Table3[[#This Row],[Company]],"Market cap",TRUE)</f>
        <v>33408380000</v>
      </c>
      <c r="J152" s="9" cm="1">
        <f t="array" ref="J152">_FV(Table3[[#This Row],[Company]],"Volume")</f>
        <v>3973915</v>
      </c>
      <c r="K152" s="9" cm="1">
        <f t="array" ref="K152">_FV(Table3[[#This Row],[Company]],"Volume average",TRUE)</f>
        <v>3248382</v>
      </c>
      <c r="L152" s="12">
        <f>Table3[[#This Row],[Volume]]/Table3[[#This Row],[Volume average]]</f>
        <v>1.2233521180698574</v>
      </c>
      <c r="M152" s="10">
        <f>(Table3[[#This Row],[Price]]-Table3[[#This Row],[52 week high]])/Table3[[#This Row],[52 week high]]</f>
        <v>-5.1749734888653184E-2</v>
      </c>
      <c r="N152" s="4" cm="1">
        <f t="array" ref="N152">_FV(Table3[[#This Row],[Company]],"52 week high",TRUE)</f>
        <v>47.15</v>
      </c>
      <c r="O152" s="4" cm="1">
        <f t="array" ref="O152">_FV(Table3[[#This Row],[Company]],"52 week low",TRUE)</f>
        <v>20.38</v>
      </c>
      <c r="P152" s="10">
        <f>(Table3[[#This Row],[Price]]-Table3[[#This Row],[52 week low]]) /Table3[[#This Row],[52 week low]]</f>
        <v>1.1938174681059863</v>
      </c>
    </row>
    <row r="153" spans="1:16" x14ac:dyDescent="0.25">
      <c r="A153" t="e" vm="154">
        <v>#VALUE!</v>
      </c>
      <c r="B153" s="3" t="str" cm="1">
        <f t="array" ref="B153">_FV(Table3[[#This Row],[Company]],"Ticker symbol",TRUE)</f>
        <v>TRMB</v>
      </c>
      <c r="C153" s="18" t="str" cm="1">
        <f t="array" ref="C153">_FV(A153,"Industry")</f>
        <v>Software &amp; IT Services</v>
      </c>
      <c r="D153" s="4" cm="1">
        <f t="array" ref="D153">_FV(Table3[[#This Row],[Company]],"Price")</f>
        <v>70.37</v>
      </c>
      <c r="E153" s="8" cm="1">
        <f t="array" ref="E153">_FV(Table3[[#This Row],[Company]],"P/E",TRUE)</f>
        <v>45.067500000000003</v>
      </c>
      <c r="F153" s="5" cm="1">
        <f t="array" ref="F153">_FV(Table3[[#This Row],[Company]],"Change (%)",TRUE)</f>
        <v>1.1936E-2</v>
      </c>
      <c r="G153" s="22" cm="1">
        <f t="array" ref="G153">_FV(Table3[[#This Row],[Company]],"Change % (Extended hours)",TRUE)</f>
        <v>1.2078999999999999E-2</v>
      </c>
      <c r="H153" s="8" cm="1">
        <f t="array" ref="H153">_FV(Table3[[#This Row],[Company]],"Beta")</f>
        <v>1.5508</v>
      </c>
      <c r="I153" s="6" cm="1">
        <f t="array" ref="I153">_FV(Table3[[#This Row],[Company]],"Market cap",TRUE)</f>
        <v>17452780000</v>
      </c>
      <c r="J153" s="9" cm="1">
        <f t="array" ref="J153">_FV(Table3[[#This Row],[Company]],"Volume")</f>
        <v>1838351</v>
      </c>
      <c r="K153" s="9" cm="1">
        <f t="array" ref="K153">_FV(Table3[[#This Row],[Company]],"Volume average",TRUE)</f>
        <v>1503561</v>
      </c>
      <c r="L153" s="12">
        <f>Table3[[#This Row],[Volume]]/Table3[[#This Row],[Volume average]]</f>
        <v>1.2226647272707925</v>
      </c>
      <c r="M153" s="10">
        <f>(Table3[[#This Row],[Price]]-Table3[[#This Row],[52 week high]])/Table3[[#This Row],[52 week high]]</f>
        <v>-9.4220620414467673E-2</v>
      </c>
      <c r="N153" s="4" cm="1">
        <f t="array" ref="N153">_FV(Table3[[#This Row],[Company]],"52 week high",TRUE)</f>
        <v>77.69</v>
      </c>
      <c r="O153" s="4" cm="1">
        <f t="array" ref="O153">_FV(Table3[[#This Row],[Company]],"52 week low",TRUE)</f>
        <v>20.010000000000002</v>
      </c>
      <c r="P153" s="10">
        <f>(Table3[[#This Row],[Price]]-Table3[[#This Row],[52 week low]]) /Table3[[#This Row],[52 week low]]</f>
        <v>2.516741629185407</v>
      </c>
    </row>
    <row r="154" spans="1:16" ht="24.75" x14ac:dyDescent="0.25">
      <c r="A154" t="e" vm="155">
        <v>#VALUE!</v>
      </c>
      <c r="B154" s="3" t="str" cm="1">
        <f t="array" ref="B154">_FV(Table3[[#This Row],[Company]],"Ticker symbol",TRUE)</f>
        <v>AAPL</v>
      </c>
      <c r="C154" s="18" t="str" cm="1">
        <f t="array" ref="C154">_FV(A154,"Industry")</f>
        <v>Computers, Phones &amp; Household Electronics</v>
      </c>
      <c r="D154" s="4" cm="1">
        <f t="array" ref="D154">_FV(Table3[[#This Row],[Company]],"Price")</f>
        <v>121.08499999999999</v>
      </c>
      <c r="E154" s="8" cm="1">
        <f t="array" ref="E154">_FV(Table3[[#This Row],[Company]],"P/E",TRUE)</f>
        <v>31.456299999999999</v>
      </c>
      <c r="F154" s="5" cm="1">
        <f t="array" ref="F154">_FV(Table3[[#This Row],[Company]],"Change (%)",TRUE)</f>
        <v>4.0606999999999997E-2</v>
      </c>
      <c r="G154" s="22" cm="1">
        <f t="array" ref="G154">_FV(Table3[[#This Row],[Company]],"Change % (Extended hours)",TRUE)</f>
        <v>-5.3680000000000004E-4</v>
      </c>
      <c r="H154" s="8" cm="1">
        <f t="array" ref="H154">_FV(Table3[[#This Row],[Company]],"Beta")</f>
        <v>1.2411000000000001</v>
      </c>
      <c r="I154" s="6" cm="1">
        <f t="array" ref="I154">_FV(Table3[[#This Row],[Company]],"Market cap",TRUE)</f>
        <v>1953463000000</v>
      </c>
      <c r="J154" s="9" cm="1">
        <f t="array" ref="J154">_FV(Table3[[#This Row],[Company]],"Volume")</f>
        <v>129525780</v>
      </c>
      <c r="K154" s="9" cm="1">
        <f t="array" ref="K154">_FV(Table3[[#This Row],[Company]],"Volume average",TRUE)</f>
        <v>106074238</v>
      </c>
      <c r="L154" s="12">
        <f>Table3[[#This Row],[Volume]]/Table3[[#This Row],[Volume average]]</f>
        <v>1.2210861227209571</v>
      </c>
      <c r="M154" s="10">
        <f>(Table3[[#This Row],[Price]]-Table3[[#This Row],[52 week high]])/Table3[[#This Row],[52 week high]]</f>
        <v>-0.16544903163553662</v>
      </c>
      <c r="N154" s="4" cm="1">
        <f t="array" ref="N154">_FV(Table3[[#This Row],[Company]],"52 week high",TRUE)</f>
        <v>145.09</v>
      </c>
      <c r="O154" s="4" cm="1">
        <f t="array" ref="O154">_FV(Table3[[#This Row],[Company]],"52 week low",TRUE)</f>
        <v>53.152500000000003</v>
      </c>
      <c r="P154" s="10">
        <f>(Table3[[#This Row],[Price]]-Table3[[#This Row],[52 week low]]) /Table3[[#This Row],[52 week low]]</f>
        <v>1.2780678237147827</v>
      </c>
    </row>
    <row r="155" spans="1:16" ht="24.75" x14ac:dyDescent="0.25">
      <c r="A155" t="e" vm="156">
        <v>#VALUE!</v>
      </c>
      <c r="B155" s="3" t="str" cm="1">
        <f t="array" ref="B155">_FV(Table3[[#This Row],[Company]],"Ticker symbol",TRUE)</f>
        <v>DOV</v>
      </c>
      <c r="C155" s="18" t="str" cm="1">
        <f t="array" ref="C155">_FV(A155,"Industry")</f>
        <v>Machinery, Equipment &amp; Components</v>
      </c>
      <c r="D155" s="4" cm="1">
        <f t="array" ref="D155">_FV(Table3[[#This Row],[Company]],"Price")</f>
        <v>130.91999999999999</v>
      </c>
      <c r="E155" s="8" cm="1">
        <f t="array" ref="E155">_FV(Table3[[#This Row],[Company]],"P/E",TRUE)</f>
        <v>28.0458</v>
      </c>
      <c r="F155" s="5" cm="1">
        <f t="array" ref="F155">_FV(Table3[[#This Row],[Company]],"Change (%)",TRUE)</f>
        <v>-6.5259999999999997E-3</v>
      </c>
      <c r="G155" s="22" cm="1">
        <f t="array" ref="G155">_FV(Table3[[#This Row],[Company]],"Change % (Extended hours)",TRUE)</f>
        <v>0</v>
      </c>
      <c r="H155" s="8" cm="1">
        <f t="array" ref="H155">_FV(Table3[[#This Row],[Company]],"Beta")</f>
        <v>1.3440000000000001</v>
      </c>
      <c r="I155" s="6" cm="1">
        <f t="array" ref="I155">_FV(Table3[[#This Row],[Company]],"Market cap",TRUE)</f>
        <v>18930100000</v>
      </c>
      <c r="J155" s="9" cm="1">
        <f t="array" ref="J155">_FV(Table3[[#This Row],[Company]],"Volume")</f>
        <v>894595</v>
      </c>
      <c r="K155" s="9" cm="1">
        <f t="array" ref="K155">_FV(Table3[[#This Row],[Company]],"Volume average",TRUE)</f>
        <v>733335</v>
      </c>
      <c r="L155" s="12">
        <f>Table3[[#This Row],[Volume]]/Table3[[#This Row],[Volume average]]</f>
        <v>1.2198995002284085</v>
      </c>
      <c r="M155" s="10">
        <f>(Table3[[#This Row],[Price]]-Table3[[#This Row],[52 week high]])/Table3[[#This Row],[52 week high]]</f>
        <v>-1.792813742404932E-2</v>
      </c>
      <c r="N155" s="4" cm="1">
        <f t="array" ref="N155">_FV(Table3[[#This Row],[Company]],"52 week high",TRUE)</f>
        <v>133.31</v>
      </c>
      <c r="O155" s="4" cm="1">
        <f t="array" ref="O155">_FV(Table3[[#This Row],[Company]],"52 week low",TRUE)</f>
        <v>62.95</v>
      </c>
      <c r="P155" s="10">
        <f>(Table3[[#This Row],[Price]]-Table3[[#This Row],[52 week low]]) /Table3[[#This Row],[52 week low]]</f>
        <v>1.0797458300238281</v>
      </c>
    </row>
    <row r="156" spans="1:16" x14ac:dyDescent="0.25">
      <c r="A156" t="e" vm="157">
        <v>#VALUE!</v>
      </c>
      <c r="B156" s="3" t="str" cm="1">
        <f t="array" ref="B156">_FV(Table3[[#This Row],[Company]],"Ticker symbol",TRUE)</f>
        <v>BXP</v>
      </c>
      <c r="C156" s="18" t="str" cm="1">
        <f t="array" ref="C156">_FV(A156,"Industry")</f>
        <v>Residential &amp; Commercial REIT</v>
      </c>
      <c r="D156" s="4" cm="1">
        <f t="array" ref="D156">_FV(Table3[[#This Row],[Company]],"Price")</f>
        <v>105.77</v>
      </c>
      <c r="E156" s="8" cm="1">
        <f t="array" ref="E156">_FV(Table3[[#This Row],[Company]],"P/E",TRUE)</f>
        <v>19.441099999999999</v>
      </c>
      <c r="F156" s="5" cm="1">
        <f t="array" ref="F156">_FV(Table3[[#This Row],[Company]],"Change (%)",TRUE)</f>
        <v>-1.8831000000000001E-2</v>
      </c>
      <c r="G156" s="22" cm="1">
        <f t="array" ref="G156">_FV(Table3[[#This Row],[Company]],"Change % (Extended hours)",TRUE)</f>
        <v>-6.6180000000000004E-4</v>
      </c>
      <c r="H156" s="8" cm="1">
        <f t="array" ref="H156">_FV(Table3[[#This Row],[Company]],"Beta")</f>
        <v>1.2325999999999999</v>
      </c>
      <c r="I156" s="6" cm="1">
        <f t="array" ref="I156">_FV(Table3[[#This Row],[Company]],"Market cap",TRUE)</f>
        <v>16795850000</v>
      </c>
      <c r="J156" s="9" cm="1">
        <f t="array" ref="J156">_FV(Table3[[#This Row],[Company]],"Volume")</f>
        <v>1441794</v>
      </c>
      <c r="K156" s="9" cm="1">
        <f t="array" ref="K156">_FV(Table3[[#This Row],[Company]],"Volume average",TRUE)</f>
        <v>1182015</v>
      </c>
      <c r="L156" s="12">
        <f>Table3[[#This Row],[Volume]]/Table3[[#This Row],[Volume average]]</f>
        <v>1.2197763987766652</v>
      </c>
      <c r="M156" s="10">
        <f>(Table3[[#This Row],[Price]]-Table3[[#This Row],[52 week high]])/Table3[[#This Row],[52 week high]]</f>
        <v>-0.18875594416321523</v>
      </c>
      <c r="N156" s="4" cm="1">
        <f t="array" ref="N156">_FV(Table3[[#This Row],[Company]],"52 week high",TRUE)</f>
        <v>130.38</v>
      </c>
      <c r="O156" s="4" cm="1">
        <f t="array" ref="O156">_FV(Table3[[#This Row],[Company]],"52 week low",TRUE)</f>
        <v>69.69</v>
      </c>
      <c r="P156" s="10">
        <f>(Table3[[#This Row],[Price]]-Table3[[#This Row],[52 week low]]) /Table3[[#This Row],[52 week low]]</f>
        <v>0.51772133735112646</v>
      </c>
    </row>
    <row r="157" spans="1:16" x14ac:dyDescent="0.25">
      <c r="A157" t="e" vm="158">
        <v>#VALUE!</v>
      </c>
      <c r="B157" s="3" t="str" cm="1">
        <f t="array" ref="B157">_FV(Table3[[#This Row],[Company]],"Ticker symbol",TRUE)</f>
        <v>C</v>
      </c>
      <c r="C157" s="18" t="str" cm="1">
        <f t="array" ref="C157">_FV(A157,"Industry")</f>
        <v>Banking Services</v>
      </c>
      <c r="D157" s="4" cm="1">
        <f t="array" ref="D157">_FV(Table3[[#This Row],[Company]],"Price")</f>
        <v>70.989999999999995</v>
      </c>
      <c r="E157" s="8" cm="1">
        <f t="array" ref="E157">_FV(Table3[[#This Row],[Company]],"P/E",TRUE)</f>
        <v>15.8002</v>
      </c>
      <c r="F157" s="5" cm="1">
        <f t="array" ref="F157">_FV(Table3[[#This Row],[Company]],"Change (%)",TRUE)</f>
        <v>-1.7031000000000001E-2</v>
      </c>
      <c r="G157" s="22" cm="1">
        <f t="array" ref="G157">_FV(Table3[[#This Row],[Company]],"Change % (Extended hours)",TRUE)</f>
        <v>-5.6349999999999998E-4</v>
      </c>
      <c r="H157" s="8" cm="1">
        <f t="array" ref="H157">_FV(Table3[[#This Row],[Company]],"Beta")</f>
        <v>1.9365000000000001</v>
      </c>
      <c r="I157" s="6" cm="1">
        <f t="array" ref="I157">_FV(Table3[[#This Row],[Company]],"Market cap",TRUE)</f>
        <v>150746100000</v>
      </c>
      <c r="J157" s="9" cm="1">
        <f t="array" ref="J157">_FV(Table3[[#This Row],[Company]],"Volume")</f>
        <v>24194875</v>
      </c>
      <c r="K157" s="9" cm="1">
        <f t="array" ref="K157">_FV(Table3[[#This Row],[Company]],"Volume average",TRUE)</f>
        <v>19850598</v>
      </c>
      <c r="L157" s="12">
        <f>Table3[[#This Row],[Volume]]/Table3[[#This Row],[Volume average]]</f>
        <v>1.2188486714606783</v>
      </c>
      <c r="M157" s="10">
        <f>(Table3[[#This Row],[Price]]-Table3[[#This Row],[52 week high]])/Table3[[#This Row],[52 week high]]</f>
        <v>-2.5398132894014394E-2</v>
      </c>
      <c r="N157" s="4" cm="1">
        <f t="array" ref="N157">_FV(Table3[[#This Row],[Company]],"52 week high",TRUE)</f>
        <v>72.84</v>
      </c>
      <c r="O157" s="4" cm="1">
        <f t="array" ref="O157">_FV(Table3[[#This Row],[Company]],"52 week low",TRUE)</f>
        <v>32</v>
      </c>
      <c r="P157" s="10">
        <f>(Table3[[#This Row],[Price]]-Table3[[#This Row],[52 week low]]) /Table3[[#This Row],[52 week low]]</f>
        <v>1.2184374999999998</v>
      </c>
    </row>
    <row r="158" spans="1:16" x14ac:dyDescent="0.25">
      <c r="A158" t="e" vm="159">
        <v>#VALUE!</v>
      </c>
      <c r="B158" s="3" t="str" cm="1">
        <f t="array" ref="B158">_FV(Table3[[#This Row],[Company]],"Ticker symbol",TRUE)</f>
        <v>MET</v>
      </c>
      <c r="C158" s="18" t="str" cm="1">
        <f t="array" ref="C158">_FV(A158,"Industry")</f>
        <v>Insurance</v>
      </c>
      <c r="D158" s="4" cm="1">
        <f t="array" ref="D158">_FV(Table3[[#This Row],[Company]],"Price")</f>
        <v>59.65</v>
      </c>
      <c r="E158" s="8" cm="1">
        <f t="array" ref="E158">_FV(Table3[[#This Row],[Company]],"P/E",TRUE)</f>
        <v>10.690899999999999</v>
      </c>
      <c r="F158" s="5" cm="1">
        <f t="array" ref="F158">_FV(Table3[[#This Row],[Company]],"Change (%)",TRUE)</f>
        <v>-1.1926000000000001E-2</v>
      </c>
      <c r="G158" s="22" cm="1">
        <f t="array" ref="G158">_FV(Table3[[#This Row],[Company]],"Change % (Extended hours)",TRUE)</f>
        <v>4.1909999999999994E-3</v>
      </c>
      <c r="H158" s="8" cm="1">
        <f t="array" ref="H158">_FV(Table3[[#This Row],[Company]],"Beta")</f>
        <v>1.3254999999999999</v>
      </c>
      <c r="I158" s="6" cm="1">
        <f t="array" ref="I158">_FV(Table3[[#This Row],[Company]],"Market cap",TRUE)</f>
        <v>53391180000</v>
      </c>
      <c r="J158" s="9" cm="1">
        <f t="array" ref="J158">_FV(Table3[[#This Row],[Company]],"Volume")</f>
        <v>7787715</v>
      </c>
      <c r="K158" s="9" cm="1">
        <f t="array" ref="K158">_FV(Table3[[#This Row],[Company]],"Volume average",TRUE)</f>
        <v>6409494</v>
      </c>
      <c r="L158" s="12">
        <f>Table3[[#This Row],[Volume]]/Table3[[#This Row],[Volume average]]</f>
        <v>1.2150280505762234</v>
      </c>
      <c r="M158" s="10">
        <f>(Table3[[#This Row],[Price]]-Table3[[#This Row],[52 week high]])/Table3[[#This Row],[52 week high]]</f>
        <v>-3.8678485092667185E-2</v>
      </c>
      <c r="N158" s="4" cm="1">
        <f t="array" ref="N158">_FV(Table3[[#This Row],[Company]],"52 week high",TRUE)</f>
        <v>62.05</v>
      </c>
      <c r="O158" s="4" cm="1">
        <f t="array" ref="O158">_FV(Table3[[#This Row],[Company]],"52 week low",TRUE)</f>
        <v>22.85</v>
      </c>
      <c r="P158" s="10">
        <f>(Table3[[#This Row],[Price]]-Table3[[#This Row],[52 week low]]) /Table3[[#This Row],[52 week low]]</f>
        <v>1.610503282275711</v>
      </c>
    </row>
    <row r="159" spans="1:16" x14ac:dyDescent="0.25">
      <c r="A159" t="e" vm="160">
        <v>#VALUE!</v>
      </c>
      <c r="B159" s="3" t="str" cm="1">
        <f t="array" ref="B159">_FV(Table3[[#This Row],[Company]],"Ticker symbol",TRUE)</f>
        <v>JNPR</v>
      </c>
      <c r="C159" s="18" t="str" cm="1">
        <f t="array" ref="C159">_FV(A159,"Industry")</f>
        <v>Communications &amp; Networking</v>
      </c>
      <c r="D159" s="4" cm="1">
        <f t="array" ref="D159">_FV(Table3[[#This Row],[Company]],"Price")</f>
        <v>24.14</v>
      </c>
      <c r="E159" s="8" cm="1">
        <f t="array" ref="E159">_FV(Table3[[#This Row],[Company]],"P/E",TRUE)</f>
        <v>31.069299999999998</v>
      </c>
      <c r="F159" s="5" cm="1">
        <f t="array" ref="F159">_FV(Table3[[#This Row],[Company]],"Change (%)",TRUE)</f>
        <v>7.5129999999999997E-3</v>
      </c>
      <c r="G159" s="22" cm="1">
        <f t="array" ref="G159">_FV(Table3[[#This Row],[Company]],"Change % (Extended hours)",TRUE)</f>
        <v>0</v>
      </c>
      <c r="H159" s="8" cm="1">
        <f t="array" ref="H159">_FV(Table3[[#This Row],[Company]],"Beta")</f>
        <v>0.82469999999999999</v>
      </c>
      <c r="I159" s="6" cm="1">
        <f t="array" ref="I159">_FV(Table3[[#This Row],[Company]],"Market cap",TRUE)</f>
        <v>7863003000</v>
      </c>
      <c r="J159" s="9" cm="1">
        <f t="array" ref="J159">_FV(Table3[[#This Row],[Company]],"Volume")</f>
        <v>5847946</v>
      </c>
      <c r="K159" s="9" cm="1">
        <f t="array" ref="K159">_FV(Table3[[#This Row],[Company]],"Volume average",TRUE)</f>
        <v>4815110</v>
      </c>
      <c r="L159" s="12">
        <f>Table3[[#This Row],[Volume]]/Table3[[#This Row],[Volume average]]</f>
        <v>1.2144989418725636</v>
      </c>
      <c r="M159" s="10">
        <f>(Table3[[#This Row],[Price]]-Table3[[#This Row],[52 week high]])/Table3[[#This Row],[52 week high]]</f>
        <v>-0.13259072942867403</v>
      </c>
      <c r="N159" s="4" cm="1">
        <f t="array" ref="N159">_FV(Table3[[#This Row],[Company]],"52 week high",TRUE)</f>
        <v>27.83</v>
      </c>
      <c r="O159" s="4" cm="1">
        <f t="array" ref="O159">_FV(Table3[[#This Row],[Company]],"52 week low",TRUE)</f>
        <v>15.2</v>
      </c>
      <c r="P159" s="10">
        <f>(Table3[[#This Row],[Price]]-Table3[[#This Row],[52 week low]]) /Table3[[#This Row],[52 week low]]</f>
        <v>0.58815789473684221</v>
      </c>
    </row>
    <row r="160" spans="1:16" ht="24.75" x14ac:dyDescent="0.25">
      <c r="A160" t="e" vm="161">
        <v>#VALUE!</v>
      </c>
      <c r="B160" s="3" t="str" cm="1">
        <f t="array" ref="B160">_FV(Table3[[#This Row],[Company]],"Ticker symbol",TRUE)</f>
        <v>RJF</v>
      </c>
      <c r="C160" s="18" t="str" cm="1">
        <f t="array" ref="C160">_FV(A160,"Industry")</f>
        <v>Investment Banking &amp; Investment Services</v>
      </c>
      <c r="D160" s="4" cm="1">
        <f t="array" ref="D160">_FV(Table3[[#This Row],[Company]],"Price")</f>
        <v>116.33</v>
      </c>
      <c r="E160" s="8" cm="1">
        <f t="array" ref="E160">_FV(Table3[[#This Row],[Company]],"P/E",TRUE)</f>
        <v>19.0745</v>
      </c>
      <c r="F160" s="5" cm="1">
        <f t="array" ref="F160">_FV(Table3[[#This Row],[Company]],"Change (%)",TRUE)</f>
        <v>-1.0799000000000001E-2</v>
      </c>
      <c r="G160" s="22" cm="1">
        <f t="array" ref="G160">_FV(Table3[[#This Row],[Company]],"Change % (Extended hours)",TRUE)</f>
        <v>0</v>
      </c>
      <c r="H160" s="8" cm="1">
        <f t="array" ref="H160">_FV(Table3[[#This Row],[Company]],"Beta")</f>
        <v>1.2543</v>
      </c>
      <c r="I160" s="6" cm="1">
        <f t="array" ref="I160">_FV(Table3[[#This Row],[Company]],"Market cap",TRUE)</f>
        <v>16194830000</v>
      </c>
      <c r="J160" s="9" cm="1">
        <f t="array" ref="J160">_FV(Table3[[#This Row],[Company]],"Volume")</f>
        <v>946874</v>
      </c>
      <c r="K160" s="9" cm="1">
        <f t="array" ref="K160">_FV(Table3[[#This Row],[Company]],"Volume average",TRUE)</f>
        <v>786501</v>
      </c>
      <c r="L160" s="12">
        <f>Table3[[#This Row],[Volume]]/Table3[[#This Row],[Volume average]]</f>
        <v>1.2039069244667204</v>
      </c>
      <c r="M160" s="10">
        <f>(Table3[[#This Row],[Price]]-Table3[[#This Row],[52 week high]])/Table3[[#This Row],[52 week high]]</f>
        <v>-6.196831028504618E-2</v>
      </c>
      <c r="N160" s="4" cm="1">
        <f t="array" ref="N160">_FV(Table3[[#This Row],[Company]],"52 week high",TRUE)</f>
        <v>124.015</v>
      </c>
      <c r="O160" s="4" cm="1">
        <f t="array" ref="O160">_FV(Table3[[#This Row],[Company]],"52 week low",TRUE)</f>
        <v>54.21</v>
      </c>
      <c r="P160" s="10">
        <f>(Table3[[#This Row],[Price]]-Table3[[#This Row],[52 week low]]) /Table3[[#This Row],[52 week low]]</f>
        <v>1.145914038000369</v>
      </c>
    </row>
    <row r="161" spans="1:16" ht="24.75" x14ac:dyDescent="0.25">
      <c r="A161" t="e" vm="162">
        <v>#VALUE!</v>
      </c>
      <c r="B161" s="3" t="str" cm="1">
        <f t="array" ref="B161">_FV(Table3[[#This Row],[Company]],"Ticker symbol",TRUE)</f>
        <v>CTAS</v>
      </c>
      <c r="C161" s="18" t="str" cm="1">
        <f t="array" ref="C161">_FV(A161,"Industry")</f>
        <v>Professional &amp; Commercial Services</v>
      </c>
      <c r="D161" s="4" cm="1">
        <f t="array" ref="D161">_FV(Table3[[#This Row],[Company]],"Price")</f>
        <v>345.84</v>
      </c>
      <c r="E161" s="8" cm="1">
        <f t="array" ref="E161">_FV(Table3[[#This Row],[Company]],"P/E",TRUE)</f>
        <v>38.304600000000001</v>
      </c>
      <c r="F161" s="5" cm="1">
        <f t="array" ref="F161">_FV(Table3[[#This Row],[Company]],"Change (%)",TRUE)</f>
        <v>1.5384999999999999E-2</v>
      </c>
      <c r="G161" s="22" cm="1">
        <f t="array" ref="G161">_FV(Table3[[#This Row],[Company]],"Change % (Extended hours)",TRUE)</f>
        <v>1.214E-3</v>
      </c>
      <c r="H161" s="8" cm="1">
        <f t="array" ref="H161">_FV(Table3[[#This Row],[Company]],"Beta")</f>
        <v>1.5073000000000001</v>
      </c>
      <c r="I161" s="6" cm="1">
        <f t="array" ref="I161">_FV(Table3[[#This Row],[Company]],"Market cap",TRUE)</f>
        <v>35773210000</v>
      </c>
      <c r="J161" s="9" cm="1">
        <f t="array" ref="J161">_FV(Table3[[#This Row],[Company]],"Volume")</f>
        <v>533358</v>
      </c>
      <c r="K161" s="9" cm="1">
        <f t="array" ref="K161">_FV(Table3[[#This Row],[Company]],"Volume average",TRUE)</f>
        <v>443192</v>
      </c>
      <c r="L161" s="12">
        <f>Table3[[#This Row],[Volume]]/Table3[[#This Row],[Volume average]]</f>
        <v>1.2034468131193703</v>
      </c>
      <c r="M161" s="10">
        <f>(Table3[[#This Row],[Price]]-Table3[[#This Row],[52 week high]])/Table3[[#This Row],[52 week high]]</f>
        <v>-6.3271431891349914E-2</v>
      </c>
      <c r="N161" s="4" cm="1">
        <f t="array" ref="N161">_FV(Table3[[#This Row],[Company]],"52 week high",TRUE)</f>
        <v>369.19979999999998</v>
      </c>
      <c r="O161" s="4" cm="1">
        <f t="array" ref="O161">_FV(Table3[[#This Row],[Company]],"52 week low",TRUE)</f>
        <v>154.33000000000001</v>
      </c>
      <c r="P161" s="10">
        <f>(Table3[[#This Row],[Price]]-Table3[[#This Row],[52 week low]]) /Table3[[#This Row],[52 week low]]</f>
        <v>1.2409123307198857</v>
      </c>
    </row>
    <row r="162" spans="1:16" x14ac:dyDescent="0.25">
      <c r="A162" t="e" vm="163">
        <v>#VALUE!</v>
      </c>
      <c r="B162" s="3" t="str" cm="1">
        <f t="array" ref="B162">_FV(Table3[[#This Row],[Company]],"Ticker symbol",TRUE)</f>
        <v>AMGN</v>
      </c>
      <c r="C162" s="18" t="str" cm="1">
        <f t="array" ref="C162">_FV(A162,"Industry")</f>
        <v>Pharmaceuticals</v>
      </c>
      <c r="D162" s="4" cm="1">
        <f t="array" ref="D162">_FV(Table3[[#This Row],[Company]],"Price")</f>
        <v>228.99</v>
      </c>
      <c r="E162" s="8" cm="1">
        <f t="array" ref="E162">_FV(Table3[[#This Row],[Company]],"P/E",TRUE)</f>
        <v>18.499099999999999</v>
      </c>
      <c r="F162" s="5" cm="1">
        <f t="array" ref="F162">_FV(Table3[[#This Row],[Company]],"Change (%)",TRUE)</f>
        <v>5.1800000000000006E-3</v>
      </c>
      <c r="G162" s="22" cm="1">
        <f t="array" ref="G162">_FV(Table3[[#This Row],[Company]],"Change % (Extended hours)",TRUE)</f>
        <v>-2.0089999999999999E-3</v>
      </c>
      <c r="H162" s="8" cm="1">
        <f t="array" ref="H162">_FV(Table3[[#This Row],[Company]],"Beta")</f>
        <v>0.7137</v>
      </c>
      <c r="I162" s="6" cm="1">
        <f t="array" ref="I162">_FV(Table3[[#This Row],[Company]],"Market cap",TRUE)</f>
        <v>131575400000</v>
      </c>
      <c r="J162" s="9" cm="1">
        <f t="array" ref="J162">_FV(Table3[[#This Row],[Company]],"Volume")</f>
        <v>3057261</v>
      </c>
      <c r="K162" s="9" cm="1">
        <f t="array" ref="K162">_FV(Table3[[#This Row],[Company]],"Volume average",TRUE)</f>
        <v>2549059</v>
      </c>
      <c r="L162" s="12">
        <f>Table3[[#This Row],[Volume]]/Table3[[#This Row],[Volume average]]</f>
        <v>1.1993684728364467</v>
      </c>
      <c r="M162" s="10">
        <f>(Table3[[#This Row],[Price]]-Table3[[#This Row],[52 week high]])/Table3[[#This Row],[52 week high]]</f>
        <v>-0.17239509920850044</v>
      </c>
      <c r="N162" s="4" cm="1">
        <f t="array" ref="N162">_FV(Table3[[#This Row],[Company]],"52 week high",TRUE)</f>
        <v>276.69</v>
      </c>
      <c r="O162" s="4" cm="1">
        <f t="array" ref="O162">_FV(Table3[[#This Row],[Company]],"52 week low",TRUE)</f>
        <v>177.05</v>
      </c>
      <c r="P162" s="10">
        <f>(Table3[[#This Row],[Price]]-Table3[[#This Row],[52 week low]]) /Table3[[#This Row],[52 week low]]</f>
        <v>0.2933634566506636</v>
      </c>
    </row>
    <row r="163" spans="1:16" x14ac:dyDescent="0.25">
      <c r="A163" t="e" vm="164">
        <v>#VALUE!</v>
      </c>
      <c r="B163" s="3" t="str" cm="1">
        <f t="array" ref="B163">_FV(Table3[[#This Row],[Company]],"Ticker symbol",TRUE)</f>
        <v>ETR</v>
      </c>
      <c r="C163" s="18" t="str" cm="1">
        <f t="array" ref="C163">_FV(A163,"Industry")</f>
        <v>Electrical Utilities &amp; IPPs</v>
      </c>
      <c r="D163" s="4" cm="1">
        <f t="array" ref="D163">_FV(Table3[[#This Row],[Company]],"Price")</f>
        <v>90.75</v>
      </c>
      <c r="E163" s="8" cm="1">
        <f t="array" ref="E163">_FV(Table3[[#This Row],[Company]],"P/E",TRUE)</f>
        <v>13.057</v>
      </c>
      <c r="F163" s="5" cm="1">
        <f t="array" ref="F163">_FV(Table3[[#This Row],[Company]],"Change (%)",TRUE)</f>
        <v>6.5439999999999995E-3</v>
      </c>
      <c r="G163" s="22" cm="1">
        <f t="array" ref="G163">_FV(Table3[[#This Row],[Company]],"Change % (Extended hours)",TRUE)</f>
        <v>0</v>
      </c>
      <c r="H163" s="8" cm="1">
        <f t="array" ref="H163">_FV(Table3[[#This Row],[Company]],"Beta")</f>
        <v>0.48299999999999998</v>
      </c>
      <c r="I163" s="6" cm="1">
        <f t="array" ref="I163">_FV(Table3[[#This Row],[Company]],"Market cap",TRUE)</f>
        <v>18075280000</v>
      </c>
      <c r="J163" s="9" cm="1">
        <f t="array" ref="J163">_FV(Table3[[#This Row],[Company]],"Volume")</f>
        <v>1840067</v>
      </c>
      <c r="K163" s="9" cm="1">
        <f t="array" ref="K163">_FV(Table3[[#This Row],[Company]],"Volume average",TRUE)</f>
        <v>1536442</v>
      </c>
      <c r="L163" s="12">
        <f>Table3[[#This Row],[Volume]]/Table3[[#This Row],[Volume average]]</f>
        <v>1.1976156600769829</v>
      </c>
      <c r="M163" s="10">
        <f>(Table3[[#This Row],[Price]]-Table3[[#This Row],[52 week high]])/Table3[[#This Row],[52 week high]]</f>
        <v>-0.24103035878564852</v>
      </c>
      <c r="N163" s="4" cm="1">
        <f t="array" ref="N163">_FV(Table3[[#This Row],[Company]],"52 week high",TRUE)</f>
        <v>119.57</v>
      </c>
      <c r="O163" s="4" cm="1">
        <f t="array" ref="O163">_FV(Table3[[#This Row],[Company]],"52 week low",TRUE)</f>
        <v>75.194999999999993</v>
      </c>
      <c r="P163" s="10">
        <f>(Table3[[#This Row],[Price]]-Table3[[#This Row],[52 week low]]) /Table3[[#This Row],[52 week low]]</f>
        <v>0.2068621583881908</v>
      </c>
    </row>
    <row r="164" spans="1:16" x14ac:dyDescent="0.25">
      <c r="A164" t="e" vm="165">
        <v>#VALUE!</v>
      </c>
      <c r="B164" s="3" t="str" cm="1">
        <f t="array" ref="B164">_FV(Table3[[#This Row],[Company]],"Ticker symbol",TRUE)</f>
        <v>VRSK</v>
      </c>
      <c r="C164" s="18" t="str" cm="1">
        <f t="array" ref="C164">_FV(A164,"Industry")</f>
        <v>Software &amp; IT Services</v>
      </c>
      <c r="D164" s="4" cm="1">
        <f t="array" ref="D164">_FV(Table3[[#This Row],[Company]],"Price")</f>
        <v>174.42</v>
      </c>
      <c r="E164" s="8" cm="1">
        <f t="array" ref="E164">_FV(Table3[[#This Row],[Company]],"P/E",TRUE)</f>
        <v>39.816800000000001</v>
      </c>
      <c r="F164" s="5" cm="1">
        <f t="array" ref="F164">_FV(Table3[[#This Row],[Company]],"Change (%)",TRUE)</f>
        <v>1.6136999999999999E-2</v>
      </c>
      <c r="G164" s="22" cm="1">
        <f t="array" ref="G164">_FV(Table3[[#This Row],[Company]],"Change % (Extended hours)",TRUE)</f>
        <v>0</v>
      </c>
      <c r="H164" s="8" cm="1">
        <f t="array" ref="H164">_FV(Table3[[#This Row],[Company]],"Beta")</f>
        <v>0.75700000000000001</v>
      </c>
      <c r="I164" s="6" cm="1">
        <f t="array" ref="I164">_FV(Table3[[#This Row],[Company]],"Market cap",TRUE)</f>
        <v>27943180000</v>
      </c>
      <c r="J164" s="9" cm="1">
        <f t="array" ref="J164">_FV(Table3[[#This Row],[Company]],"Volume")</f>
        <v>1703813</v>
      </c>
      <c r="K164" s="9" cm="1">
        <f t="array" ref="K164">_FV(Table3[[#This Row],[Company]],"Volume average",TRUE)</f>
        <v>1423393</v>
      </c>
      <c r="L164" s="12">
        <f>Table3[[#This Row],[Volume]]/Table3[[#This Row],[Volume average]]</f>
        <v>1.1970081347877923</v>
      </c>
      <c r="M164" s="10">
        <f>(Table3[[#This Row],[Price]]-Table3[[#This Row],[52 week high]])/Table3[[#This Row],[52 week high]]</f>
        <v>-0.17203076046710344</v>
      </c>
      <c r="N164" s="4" cm="1">
        <f t="array" ref="N164">_FV(Table3[[#This Row],[Company]],"52 week high",TRUE)</f>
        <v>210.66</v>
      </c>
      <c r="O164" s="4" cm="1">
        <f t="array" ref="O164">_FV(Table3[[#This Row],[Company]],"52 week low",TRUE)</f>
        <v>116.6101</v>
      </c>
      <c r="P164" s="10">
        <f>(Table3[[#This Row],[Price]]-Table3[[#This Row],[52 week low]]) /Table3[[#This Row],[52 week low]]</f>
        <v>0.49575379834165295</v>
      </c>
    </row>
    <row r="165" spans="1:16" ht="24.75" x14ac:dyDescent="0.25">
      <c r="A165" t="e" vm="166">
        <v>#VALUE!</v>
      </c>
      <c r="B165" s="3" t="str" cm="1">
        <f t="array" ref="B165">_FV(Table3[[#This Row],[Company]],"Ticker symbol",TRUE)</f>
        <v>AOS</v>
      </c>
      <c r="C165" s="18" t="str" cm="1">
        <f t="array" ref="C165">_FV(A165,"Industry")</f>
        <v>Machinery, Equipment &amp; Components</v>
      </c>
      <c r="D165" s="4" cm="1">
        <f t="array" ref="D165">_FV(Table3[[#This Row],[Company]],"Price")</f>
        <v>63.39</v>
      </c>
      <c r="E165" s="8" cm="1">
        <f t="array" ref="E165">_FV(Table3[[#This Row],[Company]],"P/E",TRUE)</f>
        <v>30.0061</v>
      </c>
      <c r="F165" s="5" cm="1">
        <f t="array" ref="F165">_FV(Table3[[#This Row],[Company]],"Change (%)",TRUE)</f>
        <v>-5.1790000000000004E-3</v>
      </c>
      <c r="G165" s="22" cm="1">
        <f t="array" ref="G165">_FV(Table3[[#This Row],[Company]],"Change % (Extended hours)",TRUE)</f>
        <v>0</v>
      </c>
      <c r="H165" s="8" cm="1">
        <f t="array" ref="H165">_FV(Table3[[#This Row],[Company]],"Beta")</f>
        <v>1.0304</v>
      </c>
      <c r="I165" s="6" cm="1">
        <f t="array" ref="I165">_FV(Table3[[#This Row],[Company]],"Market cap",TRUE)</f>
        <v>10295390000</v>
      </c>
      <c r="J165" s="9" cm="1">
        <f t="array" ref="J165">_FV(Table3[[#This Row],[Company]],"Volume")</f>
        <v>1385052</v>
      </c>
      <c r="K165" s="9" cm="1">
        <f t="array" ref="K165">_FV(Table3[[#This Row],[Company]],"Volume average",TRUE)</f>
        <v>1157693</v>
      </c>
      <c r="L165" s="12">
        <f>Table3[[#This Row],[Volume]]/Table3[[#This Row],[Volume average]]</f>
        <v>1.1963897164446879</v>
      </c>
      <c r="M165" s="10">
        <f>(Table3[[#This Row],[Price]]-Table3[[#This Row],[52 week high]])/Table3[[#This Row],[52 week high]]</f>
        <v>-1.5224483455025693E-2</v>
      </c>
      <c r="N165" s="4" cm="1">
        <f t="array" ref="N165">_FV(Table3[[#This Row],[Company]],"52 week high",TRUE)</f>
        <v>64.37</v>
      </c>
      <c r="O165" s="4" cm="1">
        <f t="array" ref="O165">_FV(Table3[[#This Row],[Company]],"52 week low",TRUE)</f>
        <v>33.805</v>
      </c>
      <c r="P165" s="10">
        <f>(Table3[[#This Row],[Price]]-Table3[[#This Row],[52 week low]]) /Table3[[#This Row],[52 week low]]</f>
        <v>0.87516639550362374</v>
      </c>
    </row>
    <row r="166" spans="1:16" x14ac:dyDescent="0.25">
      <c r="A166" t="e" vm="167">
        <v>#VALUE!</v>
      </c>
      <c r="B166" s="3" t="str" cm="1">
        <f t="array" ref="B166">_FV(Table3[[#This Row],[Company]],"Ticker symbol",TRUE)</f>
        <v>TTWO</v>
      </c>
      <c r="C166" s="18" t="str" cm="1">
        <f t="array" ref="C166">_FV(A166,"Industry")</f>
        <v>Leisure Products</v>
      </c>
      <c r="D166" s="4" cm="1">
        <f t="array" ref="D166">_FV(Table3[[#This Row],[Company]],"Price")</f>
        <v>168.57</v>
      </c>
      <c r="E166" s="8" cm="1">
        <f t="array" ref="E166">_FV(Table3[[#This Row],[Company]],"P/E",TRUE)</f>
        <v>37.835700000000003</v>
      </c>
      <c r="F166" s="5" cm="1">
        <f t="array" ref="F166">_FV(Table3[[#This Row],[Company]],"Change (%)",TRUE)</f>
        <v>4.3002000000000005E-2</v>
      </c>
      <c r="G166" s="22" cm="1">
        <f t="array" ref="G166">_FV(Table3[[#This Row],[Company]],"Change % (Extended hours)",TRUE)</f>
        <v>-6.2290000000000002E-3</v>
      </c>
      <c r="H166" s="8" cm="1">
        <f t="array" ref="H166">_FV(Table3[[#This Row],[Company]],"Beta")</f>
        <v>0.63880000000000003</v>
      </c>
      <c r="I166" s="6" cm="1">
        <f t="array" ref="I166">_FV(Table3[[#This Row],[Company]],"Market cap",TRUE)</f>
        <v>18615010000</v>
      </c>
      <c r="J166" s="9" cm="1">
        <f t="array" ref="J166">_FV(Table3[[#This Row],[Company]],"Volume")</f>
        <v>1972516</v>
      </c>
      <c r="K166" s="9" cm="1">
        <f t="array" ref="K166">_FV(Table3[[#This Row],[Company]],"Volume average",TRUE)</f>
        <v>1649169</v>
      </c>
      <c r="L166" s="12">
        <f>Table3[[#This Row],[Volume]]/Table3[[#This Row],[Volume average]]</f>
        <v>1.1960666250699594</v>
      </c>
      <c r="M166" s="10">
        <f>(Table3[[#This Row],[Price]]-Table3[[#This Row],[52 week high]])/Table3[[#This Row],[52 week high]]</f>
        <v>-0.2156251454097064</v>
      </c>
      <c r="N166" s="4" cm="1">
        <f t="array" ref="N166">_FV(Table3[[#This Row],[Company]],"52 week high",TRUE)</f>
        <v>214.91</v>
      </c>
      <c r="O166" s="4" cm="1">
        <f t="array" ref="O166">_FV(Table3[[#This Row],[Company]],"52 week low",TRUE)</f>
        <v>100</v>
      </c>
      <c r="P166" s="10">
        <f>(Table3[[#This Row],[Price]]-Table3[[#This Row],[52 week low]]) /Table3[[#This Row],[52 week low]]</f>
        <v>0.68569999999999998</v>
      </c>
    </row>
    <row r="167" spans="1:16" x14ac:dyDescent="0.25">
      <c r="A167" t="e" vm="168">
        <v>#VALUE!</v>
      </c>
      <c r="B167" s="3" t="str" cm="1">
        <f t="array" ref="B167">_FV(Table3[[#This Row],[Company]],"Ticker symbol",TRUE)</f>
        <v>ADP</v>
      </c>
      <c r="C167" s="18" t="str" cm="1">
        <f t="array" ref="C167">_FV(A167,"Industry")</f>
        <v>Software &amp; IT Services</v>
      </c>
      <c r="D167" s="4" cm="1">
        <f t="array" ref="D167">_FV(Table3[[#This Row],[Company]],"Price")</f>
        <v>183.06</v>
      </c>
      <c r="E167" s="8" cm="1">
        <f t="array" ref="E167">_FV(Table3[[#This Row],[Company]],"P/E",TRUE)</f>
        <v>31.363399999999999</v>
      </c>
      <c r="F167" s="5" cm="1">
        <f t="array" ref="F167">_FV(Table3[[#This Row],[Company]],"Change (%)",TRUE)</f>
        <v>1.4633E-2</v>
      </c>
      <c r="G167" s="22" cm="1">
        <f t="array" ref="G167">_FV(Table3[[#This Row],[Company]],"Change % (Extended hours)",TRUE)</f>
        <v>5.4629999999999997E-5</v>
      </c>
      <c r="H167" s="8" cm="1">
        <f t="array" ref="H167">_FV(Table3[[#This Row],[Company]],"Beta")</f>
        <v>0.73199999999999998</v>
      </c>
      <c r="I167" s="6" cm="1">
        <f t="array" ref="I167">_FV(Table3[[#This Row],[Company]],"Market cap",TRUE)</f>
        <v>77208980000</v>
      </c>
      <c r="J167" s="9" cm="1">
        <f t="array" ref="J167">_FV(Table3[[#This Row],[Company]],"Volume")</f>
        <v>2250043</v>
      </c>
      <c r="K167" s="9" cm="1">
        <f t="array" ref="K167">_FV(Table3[[#This Row],[Company]],"Volume average",TRUE)</f>
        <v>1881383</v>
      </c>
      <c r="L167" s="12">
        <f>Table3[[#This Row],[Volume]]/Table3[[#This Row],[Volume average]]</f>
        <v>1.1959515951829054</v>
      </c>
      <c r="M167" s="10">
        <f>(Table3[[#This Row],[Price]]-Table3[[#This Row],[52 week high]])/Table3[[#This Row],[52 week high]]</f>
        <v>-6.6742633892234509E-3</v>
      </c>
      <c r="N167" s="4" cm="1">
        <f t="array" ref="N167">_FV(Table3[[#This Row],[Company]],"52 week high",TRUE)</f>
        <v>184.29</v>
      </c>
      <c r="O167" s="4" cm="1">
        <f t="array" ref="O167">_FV(Table3[[#This Row],[Company]],"52 week low",TRUE)</f>
        <v>103.1101</v>
      </c>
      <c r="P167" s="10">
        <f>(Table3[[#This Row],[Price]]-Table3[[#This Row],[52 week low]]) /Table3[[#This Row],[52 week low]]</f>
        <v>0.77538378878499781</v>
      </c>
    </row>
    <row r="168" spans="1:16" ht="24.75" x14ac:dyDescent="0.25">
      <c r="A168" t="e" vm="169">
        <v>#VALUE!</v>
      </c>
      <c r="B168" s="3" t="str" cm="1">
        <f t="array" ref="B168">_FV(Table3[[#This Row],[Company]],"Ticker symbol",TRUE)</f>
        <v>EMR</v>
      </c>
      <c r="C168" s="18" t="str" cm="1">
        <f t="array" ref="C168">_FV(A168,"Industry")</f>
        <v>Machinery, Equipment &amp; Components</v>
      </c>
      <c r="D168" s="4" cm="1">
        <f t="array" ref="D168">_FV(Table3[[#This Row],[Company]],"Price")</f>
        <v>89.96</v>
      </c>
      <c r="E168" s="8" cm="1">
        <f t="array" ref="E168">_FV(Table3[[#This Row],[Company]],"P/E",TRUE)</f>
        <v>26.680599999999998</v>
      </c>
      <c r="F168" s="5" cm="1">
        <f t="array" ref="F168">_FV(Table3[[#This Row],[Company]],"Change (%)",TRUE)</f>
        <v>-2.3553999999999999E-2</v>
      </c>
      <c r="G168" s="22" cm="1">
        <f t="array" ref="G168">_FV(Table3[[#This Row],[Company]],"Change % (Extended hours)",TRUE)</f>
        <v>5.5579999999999996E-3</v>
      </c>
      <c r="H168" s="8" cm="1">
        <f t="array" ref="H168">_FV(Table3[[#This Row],[Company]],"Beta")</f>
        <v>1.5690999999999999</v>
      </c>
      <c r="I168" s="6" cm="1">
        <f t="array" ref="I168">_FV(Table3[[#This Row],[Company]],"Market cap",TRUE)</f>
        <v>55280730000</v>
      </c>
      <c r="J168" s="9" cm="1">
        <f t="array" ref="J168">_FV(Table3[[#This Row],[Company]],"Volume")</f>
        <v>3371312</v>
      </c>
      <c r="K168" s="9" cm="1">
        <f t="array" ref="K168">_FV(Table3[[#This Row],[Company]],"Volume average",TRUE)</f>
        <v>2819551</v>
      </c>
      <c r="L168" s="12">
        <f>Table3[[#This Row],[Volume]]/Table3[[#This Row],[Volume average]]</f>
        <v>1.1956910869851263</v>
      </c>
      <c r="M168" s="10">
        <f>(Table3[[#This Row],[Price]]-Table3[[#This Row],[52 week high]])/Table3[[#This Row],[52 week high]]</f>
        <v>-3.6624544870421952E-2</v>
      </c>
      <c r="N168" s="4" cm="1">
        <f t="array" ref="N168">_FV(Table3[[#This Row],[Company]],"52 week high",TRUE)</f>
        <v>93.38</v>
      </c>
      <c r="O168" s="4" cm="1">
        <f t="array" ref="O168">_FV(Table3[[#This Row],[Company]],"52 week low",TRUE)</f>
        <v>37.75</v>
      </c>
      <c r="P168" s="10">
        <f>(Table3[[#This Row],[Price]]-Table3[[#This Row],[52 week low]]) /Table3[[#This Row],[52 week low]]</f>
        <v>1.3830463576158938</v>
      </c>
    </row>
    <row r="169" spans="1:16" x14ac:dyDescent="0.25">
      <c r="A169" t="e" vm="170">
        <v>#VALUE!</v>
      </c>
      <c r="B169" s="3" t="str" cm="1">
        <f t="array" ref="B169">_FV(Table3[[#This Row],[Company]],"Ticker symbol",TRUE)</f>
        <v>HES</v>
      </c>
      <c r="C169" s="18" t="str" cm="1">
        <f t="array" ref="C169">_FV(A169,"Industry")</f>
        <v>Oil &amp; Gas</v>
      </c>
      <c r="D169" s="4" cm="1">
        <f t="array" ref="D169">_FV(Table3[[#This Row],[Company]],"Price")</f>
        <v>70.5</v>
      </c>
      <c r="E169" s="8" cm="1">
        <f t="array" ref="E169">_FV(Table3[[#This Row],[Company]],"P/E",TRUE)</f>
        <v>0</v>
      </c>
      <c r="F169" s="5" cm="1">
        <f t="array" ref="F169">_FV(Table3[[#This Row],[Company]],"Change (%)",TRUE)</f>
        <v>-4.4455999999999996E-2</v>
      </c>
      <c r="G169" s="22" cm="1">
        <f t="array" ref="G169">_FV(Table3[[#This Row],[Company]],"Change % (Extended hours)",TRUE)</f>
        <v>0</v>
      </c>
      <c r="H169" s="8" cm="1">
        <f t="array" ref="H169">_FV(Table3[[#This Row],[Company]],"Beta")</f>
        <v>2.2162999999999999</v>
      </c>
      <c r="I169" s="6" cm="1">
        <f t="array" ref="I169">_FV(Table3[[#This Row],[Company]],"Market cap",TRUE)</f>
        <v>22649470000</v>
      </c>
      <c r="J169" s="9" cm="1">
        <f t="array" ref="J169">_FV(Table3[[#This Row],[Company]],"Volume")</f>
        <v>2866335</v>
      </c>
      <c r="K169" s="9" cm="1">
        <f t="array" ref="K169">_FV(Table3[[#This Row],[Company]],"Volume average",TRUE)</f>
        <v>2397980</v>
      </c>
      <c r="L169" s="12">
        <f>Table3[[#This Row],[Volume]]/Table3[[#This Row],[Volume average]]</f>
        <v>1.1953123045229734</v>
      </c>
      <c r="M169" s="10">
        <f>(Table3[[#This Row],[Price]]-Table3[[#This Row],[52 week high]])/Table3[[#This Row],[52 week high]]</f>
        <v>-7.5288562434417561E-2</v>
      </c>
      <c r="N169" s="4" cm="1">
        <f t="array" ref="N169">_FV(Table3[[#This Row],[Company]],"52 week high",TRUE)</f>
        <v>76.239999999999995</v>
      </c>
      <c r="O169" s="4" cm="1">
        <f t="array" ref="O169">_FV(Table3[[#This Row],[Company]],"52 week low",TRUE)</f>
        <v>26.06</v>
      </c>
      <c r="P169" s="10">
        <f>(Table3[[#This Row],[Price]]-Table3[[#This Row],[52 week low]]) /Table3[[#This Row],[52 week low]]</f>
        <v>1.7052954719877207</v>
      </c>
    </row>
    <row r="170" spans="1:16" x14ac:dyDescent="0.25">
      <c r="A170" t="e" vm="171">
        <v>#VALUE!</v>
      </c>
      <c r="B170" s="3" t="str" cm="1">
        <f t="array" ref="B170">_FV(Table3[[#This Row],[Company]],"Ticker symbol",TRUE)</f>
        <v>HIG</v>
      </c>
      <c r="C170" s="18" t="str" cm="1">
        <f t="array" ref="C170">_FV(A170,"Industry")</f>
        <v>Insurance</v>
      </c>
      <c r="D170" s="4" cm="1">
        <f t="array" ref="D170">_FV(Table3[[#This Row],[Company]],"Price")</f>
        <v>54.41</v>
      </c>
      <c r="E170" s="8" cm="1">
        <f t="array" ref="E170">_FV(Table3[[#This Row],[Company]],"P/E",TRUE)</f>
        <v>11.5181</v>
      </c>
      <c r="F170" s="5" cm="1">
        <f t="array" ref="F170">_FV(Table3[[#This Row],[Company]],"Change (%)",TRUE)</f>
        <v>-6.9360000000000003E-3</v>
      </c>
      <c r="G170" s="22" cm="1">
        <f t="array" ref="G170">_FV(Table3[[#This Row],[Company]],"Change % (Extended hours)",TRUE)</f>
        <v>1.6539999999999999E-3</v>
      </c>
      <c r="H170" s="8" cm="1">
        <f t="array" ref="H170">_FV(Table3[[#This Row],[Company]],"Beta")</f>
        <v>1.0209999999999999</v>
      </c>
      <c r="I170" s="6" cm="1">
        <f t="array" ref="I170">_FV(Table3[[#This Row],[Company]],"Market cap",TRUE)</f>
        <v>19588210000</v>
      </c>
      <c r="J170" s="9" cm="1">
        <f t="array" ref="J170">_FV(Table3[[#This Row],[Company]],"Volume")</f>
        <v>2615706</v>
      </c>
      <c r="K170" s="9" cm="1">
        <f t="array" ref="K170">_FV(Table3[[#This Row],[Company]],"Volume average",TRUE)</f>
        <v>2190727</v>
      </c>
      <c r="L170" s="12">
        <f>Table3[[#This Row],[Volume]]/Table3[[#This Row],[Volume average]]</f>
        <v>1.1939899403257457</v>
      </c>
      <c r="M170" s="10">
        <f>(Table3[[#This Row],[Price]]-Table3[[#This Row],[52 week high]])/Table3[[#This Row],[52 week high]]</f>
        <v>-2.6161724092877082E-2</v>
      </c>
      <c r="N170" s="4" cm="1">
        <f t="array" ref="N170">_FV(Table3[[#This Row],[Company]],"52 week high",TRUE)</f>
        <v>55.871699999999997</v>
      </c>
      <c r="O170" s="4" cm="1">
        <f t="array" ref="O170">_FV(Table3[[#This Row],[Company]],"52 week low",TRUE)</f>
        <v>19.04</v>
      </c>
      <c r="P170" s="10">
        <f>(Table3[[#This Row],[Price]]-Table3[[#This Row],[52 week low]]) /Table3[[#This Row],[52 week low]]</f>
        <v>1.8576680672268906</v>
      </c>
    </row>
    <row r="171" spans="1:16" x14ac:dyDescent="0.25">
      <c r="A171" t="e" vm="172">
        <v>#VALUE!</v>
      </c>
      <c r="B171" s="3" t="str" cm="1">
        <f t="array" ref="B171">_FV(Table3[[#This Row],[Company]],"Ticker symbol",TRUE)</f>
        <v>SO</v>
      </c>
      <c r="C171" s="18" t="str" cm="1">
        <f t="array" ref="C171">_FV(A171,"Industry")</f>
        <v>Electrical Utilities &amp; IPPs</v>
      </c>
      <c r="D171" s="4" cm="1">
        <f t="array" ref="D171">_FV(Table3[[#This Row],[Company]],"Price")</f>
        <v>59.41</v>
      </c>
      <c r="E171" s="8" cm="1">
        <f t="array" ref="E171">_FV(Table3[[#This Row],[Company]],"P/E",TRUE)</f>
        <v>20.363199999999999</v>
      </c>
      <c r="F171" s="5" cm="1">
        <f t="array" ref="F171">_FV(Table3[[#This Row],[Company]],"Change (%)",TRUE)</f>
        <v>-3.3550000000000003E-3</v>
      </c>
      <c r="G171" s="22" cm="1">
        <f t="array" ref="G171">_FV(Table3[[#This Row],[Company]],"Change % (Extended hours)",TRUE)</f>
        <v>-1.01E-3</v>
      </c>
      <c r="H171" s="8" cm="1">
        <f t="array" ref="H171">_FV(Table3[[#This Row],[Company]],"Beta")</f>
        <v>0.39729999999999999</v>
      </c>
      <c r="I171" s="6" cm="1">
        <f t="array" ref="I171">_FV(Table3[[#This Row],[Company]],"Market cap",TRUE)</f>
        <v>62984500000</v>
      </c>
      <c r="J171" s="9" cm="1">
        <f t="array" ref="J171">_FV(Table3[[#This Row],[Company]],"Volume")</f>
        <v>4703201</v>
      </c>
      <c r="K171" s="9" cm="1">
        <f t="array" ref="K171">_FV(Table3[[#This Row],[Company]],"Volume average",TRUE)</f>
        <v>3940308</v>
      </c>
      <c r="L171" s="12">
        <f>Table3[[#This Row],[Volume]]/Table3[[#This Row],[Volume average]]</f>
        <v>1.1936125297819358</v>
      </c>
      <c r="M171" s="10">
        <f>(Table3[[#This Row],[Price]]-Table3[[#This Row],[52 week high]])/Table3[[#This Row],[52 week high]]</f>
        <v>-8.7544156043618537E-2</v>
      </c>
      <c r="N171" s="4" cm="1">
        <f t="array" ref="N171">_FV(Table3[[#This Row],[Company]],"52 week high",TRUE)</f>
        <v>65.11</v>
      </c>
      <c r="O171" s="4" cm="1">
        <f t="array" ref="O171">_FV(Table3[[#This Row],[Company]],"52 week low",TRUE)</f>
        <v>41.96</v>
      </c>
      <c r="P171" s="10">
        <f>(Table3[[#This Row],[Price]]-Table3[[#This Row],[52 week low]]) /Table3[[#This Row],[52 week low]]</f>
        <v>0.41587225929456617</v>
      </c>
    </row>
    <row r="172" spans="1:16" x14ac:dyDescent="0.25">
      <c r="A172" t="e" vm="173">
        <v>#VALUE!</v>
      </c>
      <c r="B172" s="3" t="str" cm="1">
        <f t="array" ref="B172">_FV(Table3[[#This Row],[Company]],"Ticker symbol",TRUE)</f>
        <v>BAC</v>
      </c>
      <c r="C172" s="18" t="str" cm="1">
        <f t="array" ref="C172">_FV(A172,"Industry")</f>
        <v>Banking Services</v>
      </c>
      <c r="D172" s="4" cm="1">
        <f t="array" ref="D172">_FV(Table3[[#This Row],[Company]],"Price")</f>
        <v>36.32</v>
      </c>
      <c r="E172" s="8" cm="1">
        <f t="array" ref="E172">_FV(Table3[[#This Row],[Company]],"P/E",TRUE)</f>
        <v>19.822399999999998</v>
      </c>
      <c r="F172" s="5" cm="1">
        <f t="array" ref="F172">_FV(Table3[[#This Row],[Company]],"Change (%)",TRUE)</f>
        <v>-2.1815000000000001E-2</v>
      </c>
      <c r="G172" s="22" cm="1">
        <f t="array" ref="G172">_FV(Table3[[#This Row],[Company]],"Change % (Extended hours)",TRUE)</f>
        <v>0</v>
      </c>
      <c r="H172" s="8" cm="1">
        <f t="array" ref="H172">_FV(Table3[[#This Row],[Company]],"Beta")</f>
        <v>1.5615000000000001</v>
      </c>
      <c r="I172" s="6" cm="1">
        <f t="array" ref="I172">_FV(Table3[[#This Row],[Company]],"Market cap",TRUE)</f>
        <v>320550200000</v>
      </c>
      <c r="J172" s="9" cm="1">
        <f t="array" ref="J172">_FV(Table3[[#This Row],[Company]],"Volume")</f>
        <v>63946003</v>
      </c>
      <c r="K172" s="9" cm="1">
        <f t="array" ref="K172">_FV(Table3[[#This Row],[Company]],"Volume average",TRUE)</f>
        <v>53592616</v>
      </c>
      <c r="L172" s="12">
        <f>Table3[[#This Row],[Volume]]/Table3[[#This Row],[Volume average]]</f>
        <v>1.1931868188707191</v>
      </c>
      <c r="M172" s="10">
        <f>(Table3[[#This Row],[Price]]-Table3[[#This Row],[52 week high]])/Table3[[#This Row],[52 week high]]</f>
        <v>-3.7370792472833203E-2</v>
      </c>
      <c r="N172" s="4" cm="1">
        <f t="array" ref="N172">_FV(Table3[[#This Row],[Company]],"52 week high",TRUE)</f>
        <v>37.729999999999997</v>
      </c>
      <c r="O172" s="4" cm="1">
        <f t="array" ref="O172">_FV(Table3[[#This Row],[Company]],"52 week low",TRUE)</f>
        <v>17.95</v>
      </c>
      <c r="P172" s="10">
        <f>(Table3[[#This Row],[Price]]-Table3[[#This Row],[52 week low]]) /Table3[[#This Row],[52 week low]]</f>
        <v>1.0233983286908079</v>
      </c>
    </row>
    <row r="173" spans="1:16" ht="24.75" x14ac:dyDescent="0.25">
      <c r="A173" t="e" vm="174">
        <v>#VALUE!</v>
      </c>
      <c r="B173" s="3" t="str" cm="1">
        <f t="array" ref="B173">_FV(Table3[[#This Row],[Company]],"Ticker symbol",TRUE)</f>
        <v>KMI</v>
      </c>
      <c r="C173" s="18" t="str" cm="1">
        <f t="array" ref="C173">_FV(A173,"Industry")</f>
        <v>Oil &amp; Gas Related Equipment and Services</v>
      </c>
      <c r="D173" s="4" cm="1">
        <f t="array" ref="D173">_FV(Table3[[#This Row],[Company]],"Price")</f>
        <v>15.67</v>
      </c>
      <c r="E173" s="8" cm="1">
        <f t="array" ref="E173">_FV(Table3[[#This Row],[Company]],"P/E",TRUE)</f>
        <v>347.69560000000001</v>
      </c>
      <c r="F173" s="5" cm="1">
        <f t="array" ref="F173">_FV(Table3[[#This Row],[Company]],"Change (%)",TRUE)</f>
        <v>-3.3908999999999995E-2</v>
      </c>
      <c r="G173" s="22" cm="1">
        <f t="array" ref="G173">_FV(Table3[[#This Row],[Company]],"Change % (Extended hours)",TRUE)</f>
        <v>5.7430000000000007E-3</v>
      </c>
      <c r="H173" s="8" cm="1">
        <f t="array" ref="H173">_FV(Table3[[#This Row],[Company]],"Beta")</f>
        <v>1.1012</v>
      </c>
      <c r="I173" s="6" cm="1">
        <f t="array" ref="I173">_FV(Table3[[#This Row],[Company]],"Market cap",TRUE)</f>
        <v>36714550000</v>
      </c>
      <c r="J173" s="9" cm="1">
        <f t="array" ref="J173">_FV(Table3[[#This Row],[Company]],"Volume")</f>
        <v>20812600</v>
      </c>
      <c r="K173" s="9" cm="1">
        <f t="array" ref="K173">_FV(Table3[[#This Row],[Company]],"Volume average",TRUE)</f>
        <v>17487290</v>
      </c>
      <c r="L173" s="12">
        <f>Table3[[#This Row],[Volume]]/Table3[[#This Row],[Volume average]]</f>
        <v>1.1901558217425341</v>
      </c>
      <c r="M173" s="10">
        <f>(Table3[[#This Row],[Price]]-Table3[[#This Row],[52 week high]])/Table3[[#This Row],[52 week high]]</f>
        <v>-0.12799109627156366</v>
      </c>
      <c r="N173" s="4" cm="1">
        <f t="array" ref="N173">_FV(Table3[[#This Row],[Company]],"52 week high",TRUE)</f>
        <v>17.97</v>
      </c>
      <c r="O173" s="4" cm="1">
        <f t="array" ref="O173">_FV(Table3[[#This Row],[Company]],"52 week low",TRUE)</f>
        <v>9.42</v>
      </c>
      <c r="P173" s="10">
        <f>(Table3[[#This Row],[Price]]-Table3[[#This Row],[52 week low]]) /Table3[[#This Row],[52 week low]]</f>
        <v>0.66348195329087045</v>
      </c>
    </row>
    <row r="174" spans="1:16" x14ac:dyDescent="0.25">
      <c r="A174" t="e" vm="175">
        <v>#VALUE!</v>
      </c>
      <c r="B174" s="3" t="str" cm="1">
        <f t="array" ref="B174">_FV(Table3[[#This Row],[Company]],"Ticker symbol",TRUE)</f>
        <v>MSFT</v>
      </c>
      <c r="C174" s="18" t="str" cm="1">
        <f t="array" ref="C174">_FV(A174,"Industry")</f>
        <v>Software &amp; IT Services</v>
      </c>
      <c r="D174" s="4" cm="1">
        <f t="array" ref="D174">_FV(Table3[[#This Row],[Company]],"Price")</f>
        <v>233.78</v>
      </c>
      <c r="E174" s="8" cm="1">
        <f t="array" ref="E174">_FV(Table3[[#This Row],[Company]],"P/E",TRUE)</f>
        <v>33.8673</v>
      </c>
      <c r="F174" s="5" cm="1">
        <f t="array" ref="F174">_FV(Table3[[#This Row],[Company]],"Change (%)",TRUE)</f>
        <v>2.8100999999999998E-2</v>
      </c>
      <c r="G174" s="22" cm="1">
        <f t="array" ref="G174">_FV(Table3[[#This Row],[Company]],"Change % (Extended hours)",TRUE)</f>
        <v>-8.5550000000000003E-4</v>
      </c>
      <c r="H174" s="8" cm="1">
        <f t="array" ref="H174">_FV(Table3[[#This Row],[Company]],"Beta")</f>
        <v>0.80779999999999996</v>
      </c>
      <c r="I174" s="6" cm="1">
        <f t="array" ref="I174">_FV(Table3[[#This Row],[Company]],"Market cap",TRUE)</f>
        <v>1715025000000</v>
      </c>
      <c r="J174" s="9" cm="1">
        <f t="array" ref="J174">_FV(Table3[[#This Row],[Company]],"Volume")</f>
        <v>33080531</v>
      </c>
      <c r="K174" s="9" cm="1">
        <f t="array" ref="K174">_FV(Table3[[#This Row],[Company]],"Volume average",TRUE)</f>
        <v>27800985</v>
      </c>
      <c r="L174" s="12">
        <f>Table3[[#This Row],[Volume]]/Table3[[#This Row],[Volume average]]</f>
        <v>1.1899049979703957</v>
      </c>
      <c r="M174" s="10">
        <f>(Table3[[#This Row],[Price]]-Table3[[#This Row],[52 week high]])/Table3[[#This Row],[52 week high]]</f>
        <v>-5.0176735871287508E-2</v>
      </c>
      <c r="N174" s="4" cm="1">
        <f t="array" ref="N174">_FV(Table3[[#This Row],[Company]],"52 week high",TRUE)</f>
        <v>246.13</v>
      </c>
      <c r="O174" s="4" cm="1">
        <f t="array" ref="O174">_FV(Table3[[#This Row],[Company]],"52 week low",TRUE)</f>
        <v>132.52000000000001</v>
      </c>
      <c r="P174" s="10">
        <f>(Table3[[#This Row],[Price]]-Table3[[#This Row],[52 week low]]) /Table3[[#This Row],[52 week low]]</f>
        <v>0.76411107757319641</v>
      </c>
    </row>
    <row r="175" spans="1:16" x14ac:dyDescent="0.25">
      <c r="A175" t="e" vm="176">
        <v>#VALUE!</v>
      </c>
      <c r="B175" s="3" t="str" cm="1">
        <f t="array" ref="B175">_FV(Table3[[#This Row],[Company]],"Ticker symbol",TRUE)</f>
        <v>IDXX</v>
      </c>
      <c r="C175" s="18" t="str" cm="1">
        <f t="array" ref="C175">_FV(A175,"Industry")</f>
        <v>Healthcare Equipment &amp; Supplies</v>
      </c>
      <c r="D175" s="4" cm="1">
        <f t="array" ref="D175">_FV(Table3[[#This Row],[Company]],"Price")</f>
        <v>493.57</v>
      </c>
      <c r="E175" s="8" cm="1">
        <f t="array" ref="E175">_FV(Table3[[#This Row],[Company]],"P/E",TRUE)</f>
        <v>71.925700000000006</v>
      </c>
      <c r="F175" s="5" cm="1">
        <f t="array" ref="F175">_FV(Table3[[#This Row],[Company]],"Change (%)",TRUE)</f>
        <v>2.2730999999999998E-2</v>
      </c>
      <c r="G175" s="22" cm="1">
        <f t="array" ref="G175">_FV(Table3[[#This Row],[Company]],"Change % (Extended hours)",TRUE)</f>
        <v>-3.1809999999999998E-3</v>
      </c>
      <c r="H175" s="8" cm="1">
        <f t="array" ref="H175">_FV(Table3[[#This Row],[Company]],"Beta")</f>
        <v>0.90410000000000001</v>
      </c>
      <c r="I175" s="6" cm="1">
        <f t="array" ref="I175">_FV(Table3[[#This Row],[Company]],"Market cap",TRUE)</f>
        <v>41226630000</v>
      </c>
      <c r="J175" s="9" cm="1">
        <f t="array" ref="J175">_FV(Table3[[#This Row],[Company]],"Volume")</f>
        <v>643902</v>
      </c>
      <c r="K175" s="9" cm="1">
        <f t="array" ref="K175">_FV(Table3[[#This Row],[Company]],"Volume average",TRUE)</f>
        <v>542293</v>
      </c>
      <c r="L175" s="12">
        <f>Table3[[#This Row],[Volume]]/Table3[[#This Row],[Volume average]]</f>
        <v>1.1873691897184733</v>
      </c>
      <c r="M175" s="10">
        <f>(Table3[[#This Row],[Price]]-Table3[[#This Row],[52 week high]])/Table3[[#This Row],[52 week high]]</f>
        <v>-0.14010697050471266</v>
      </c>
      <c r="N175" s="4" cm="1">
        <f t="array" ref="N175">_FV(Table3[[#This Row],[Company]],"52 week high",TRUE)</f>
        <v>573.99</v>
      </c>
      <c r="O175" s="4" cm="1">
        <f t="array" ref="O175">_FV(Table3[[#This Row],[Company]],"52 week low",TRUE)</f>
        <v>168.65</v>
      </c>
      <c r="P175" s="10">
        <f>(Table3[[#This Row],[Price]]-Table3[[#This Row],[52 week low]]) /Table3[[#This Row],[52 week low]]</f>
        <v>1.9265935369107616</v>
      </c>
    </row>
    <row r="176" spans="1:16" x14ac:dyDescent="0.25">
      <c r="A176" t="e" vm="177">
        <v>#VALUE!</v>
      </c>
      <c r="B176" s="3" t="str" cm="1">
        <f t="array" ref="B176">_FV(Table3[[#This Row],[Company]],"Ticker symbol",TRUE)</f>
        <v>FANG</v>
      </c>
      <c r="C176" s="18" t="str" cm="1">
        <f t="array" ref="C176">_FV(A176,"Industry")</f>
        <v>Oil &amp; Gas</v>
      </c>
      <c r="D176" s="4" cm="1">
        <f t="array" ref="D176">_FV(Table3[[#This Row],[Company]],"Price")</f>
        <v>81.03</v>
      </c>
      <c r="E176" s="8" cm="1">
        <f t="array" ref="E176">_FV(Table3[[#This Row],[Company]],"P/E",TRUE)</f>
        <v>29.825800000000001</v>
      </c>
      <c r="F176" s="5" cm="1">
        <f t="array" ref="F176">_FV(Table3[[#This Row],[Company]],"Change (%)",TRUE)</f>
        <v>-3.7305000000000005E-2</v>
      </c>
      <c r="G176" s="22" cm="1">
        <f t="array" ref="G176">_FV(Table3[[#This Row],[Company]],"Change % (Extended hours)",TRUE)</f>
        <v>-1.2587999999999998E-2</v>
      </c>
      <c r="H176" s="8" cm="1">
        <f t="array" ref="H176">_FV(Table3[[#This Row],[Company]],"Beta")</f>
        <v>2.73</v>
      </c>
      <c r="I176" s="6" cm="1">
        <f t="array" ref="I176">_FV(Table3[[#This Row],[Company]],"Market cap",TRUE)</f>
        <v>13300180000</v>
      </c>
      <c r="J176" s="9" cm="1">
        <f t="array" ref="J176">_FV(Table3[[#This Row],[Company]],"Volume")</f>
        <v>3557561</v>
      </c>
      <c r="K176" s="9" cm="1">
        <f t="array" ref="K176">_FV(Table3[[#This Row],[Company]],"Volume average",TRUE)</f>
        <v>2996294</v>
      </c>
      <c r="L176" s="12">
        <f>Table3[[#This Row],[Volume]]/Table3[[#This Row],[Volume average]]</f>
        <v>1.1873204031380098</v>
      </c>
      <c r="M176" s="10">
        <f>(Table3[[#This Row],[Price]]-Table3[[#This Row],[52 week high]])/Table3[[#This Row],[52 week high]]</f>
        <v>-8.6985915492957727E-2</v>
      </c>
      <c r="N176" s="4" cm="1">
        <f t="array" ref="N176">_FV(Table3[[#This Row],[Company]],"52 week high",TRUE)</f>
        <v>88.75</v>
      </c>
      <c r="O176" s="4" cm="1">
        <f t="array" ref="O176">_FV(Table3[[#This Row],[Company]],"52 week low",TRUE)</f>
        <v>14.55</v>
      </c>
      <c r="P176" s="10">
        <f>(Table3[[#This Row],[Price]]-Table3[[#This Row],[52 week low]]) /Table3[[#This Row],[52 week low]]</f>
        <v>4.5690721649484534</v>
      </c>
    </row>
    <row r="177" spans="1:16" x14ac:dyDescent="0.25">
      <c r="A177" t="e" vm="178">
        <v>#VALUE!</v>
      </c>
      <c r="B177" s="3" t="str" cm="1">
        <f t="array" ref="B177">_FV(Table3[[#This Row],[Company]],"Ticker symbol",TRUE)</f>
        <v>L</v>
      </c>
      <c r="C177" s="18" t="str" cm="1">
        <f t="array" ref="C177">_FV(A177,"Industry")</f>
        <v>Insurance</v>
      </c>
      <c r="D177" s="4" cm="1">
        <f t="array" ref="D177">_FV(Table3[[#This Row],[Company]],"Price")</f>
        <v>49.17</v>
      </c>
      <c r="E177" s="8" cm="1">
        <f t="array" ref="E177">_FV(Table3[[#This Row],[Company]],"P/E",TRUE)</f>
        <v>0</v>
      </c>
      <c r="F177" s="5" cm="1">
        <f t="array" ref="F177">_FV(Table3[[#This Row],[Company]],"Change (%)",TRUE)</f>
        <v>-2.0518000000000002E-2</v>
      </c>
      <c r="G177" s="22" cm="1">
        <f t="array" ref="G177">_FV(Table3[[#This Row],[Company]],"Change % (Extended hours)",TRUE)</f>
        <v>0</v>
      </c>
      <c r="H177" s="8" cm="1">
        <f t="array" ref="H177">_FV(Table3[[#This Row],[Company]],"Beta")</f>
        <v>0.90059999999999996</v>
      </c>
      <c r="I177" s="6" cm="1">
        <f t="array" ref="I177">_FV(Table3[[#This Row],[Company]],"Market cap",TRUE)</f>
        <v>13405740000</v>
      </c>
      <c r="J177" s="9" cm="1">
        <f t="array" ref="J177">_FV(Table3[[#This Row],[Company]],"Volume")</f>
        <v>1048727</v>
      </c>
      <c r="K177" s="9" cm="1">
        <f t="array" ref="K177">_FV(Table3[[#This Row],[Company]],"Volume average",TRUE)</f>
        <v>885041</v>
      </c>
      <c r="L177" s="12">
        <f>Table3[[#This Row],[Volume]]/Table3[[#This Row],[Volume average]]</f>
        <v>1.184947364020424</v>
      </c>
      <c r="M177" s="10">
        <f>(Table3[[#This Row],[Price]]-Table3[[#This Row],[52 week high]])/Table3[[#This Row],[52 week high]]</f>
        <v>-3.8897576231430711E-2</v>
      </c>
      <c r="N177" s="4" cm="1">
        <f t="array" ref="N177">_FV(Table3[[#This Row],[Company]],"52 week high",TRUE)</f>
        <v>51.16</v>
      </c>
      <c r="O177" s="4" cm="1">
        <f t="array" ref="O177">_FV(Table3[[#This Row],[Company]],"52 week low",TRUE)</f>
        <v>27.324999999999999</v>
      </c>
      <c r="P177" s="10">
        <f>(Table3[[#This Row],[Price]]-Table3[[#This Row],[52 week low]]) /Table3[[#This Row],[52 week low]]</f>
        <v>0.79945105215004586</v>
      </c>
    </row>
    <row r="178" spans="1:16" ht="24.75" x14ac:dyDescent="0.25">
      <c r="A178" t="e" vm="179">
        <v>#VALUE!</v>
      </c>
      <c r="B178" s="3" t="str" cm="1">
        <f t="array" ref="B178">_FV(Table3[[#This Row],[Company]],"Ticker symbol",TRUE)</f>
        <v>MPWR</v>
      </c>
      <c r="C178" s="18" t="str" cm="1">
        <f t="array" ref="C178">_FV(A178,"Industry")</f>
        <v>Semiconductors &amp; Semiconductor Equipment</v>
      </c>
      <c r="D178" s="4" cm="1">
        <f t="array" ref="D178">_FV(Table3[[#This Row],[Company]],"Price")</f>
        <v>323.86</v>
      </c>
      <c r="E178" s="8" cm="1">
        <f t="array" ref="E178">_FV(Table3[[#This Row],[Company]],"P/E",TRUE)</f>
        <v>86.430400000000006</v>
      </c>
      <c r="F178" s="5" cm="1">
        <f t="array" ref="F178">_FV(Table3[[#This Row],[Company]],"Change (%)",TRUE)</f>
        <v>7.2206999999999993E-2</v>
      </c>
      <c r="G178" s="22" cm="1">
        <f t="array" ref="G178">_FV(Table3[[#This Row],[Company]],"Change % (Extended hours)",TRUE)</f>
        <v>0</v>
      </c>
      <c r="H178" s="8" cm="1">
        <f t="array" ref="H178">_FV(Table3[[#This Row],[Company]],"Beta")</f>
        <v>0.96540000000000004</v>
      </c>
      <c r="I178" s="6" cm="1">
        <f t="array" ref="I178">_FV(Table3[[#This Row],[Company]],"Market cap",TRUE)</f>
        <v>13779820000</v>
      </c>
      <c r="J178" s="9" cm="1">
        <f t="array" ref="J178">_FV(Table3[[#This Row],[Company]],"Volume")</f>
        <v>1054583</v>
      </c>
      <c r="K178" s="9" cm="1">
        <f t="array" ref="K178">_FV(Table3[[#This Row],[Company]],"Volume average",TRUE)</f>
        <v>890629</v>
      </c>
      <c r="L178" s="12">
        <f>Table3[[#This Row],[Volume]]/Table3[[#This Row],[Volume average]]</f>
        <v>1.1840878749737545</v>
      </c>
      <c r="M178" s="10">
        <f>(Table3[[#This Row],[Price]]-Table3[[#This Row],[52 week high]])/Table3[[#This Row],[52 week high]]</f>
        <v>-0.20378610940381067</v>
      </c>
      <c r="N178" s="4" cm="1">
        <f t="array" ref="N178">_FV(Table3[[#This Row],[Company]],"52 week high",TRUE)</f>
        <v>406.75</v>
      </c>
      <c r="O178" s="4" cm="1">
        <f t="array" ref="O178">_FV(Table3[[#This Row],[Company]],"52 week low",TRUE)</f>
        <v>130.12</v>
      </c>
      <c r="P178" s="10">
        <f>(Table3[[#This Row],[Price]]-Table3[[#This Row],[52 week low]]) /Table3[[#This Row],[52 week low]]</f>
        <v>1.4889332923455272</v>
      </c>
    </row>
    <row r="179" spans="1:16" x14ac:dyDescent="0.25">
      <c r="A179" t="e" vm="180">
        <v>#VALUE!</v>
      </c>
      <c r="B179" s="3" t="str" cm="1">
        <f t="array" ref="B179">_FV(Table3[[#This Row],[Company]],"Ticker symbol",TRUE)</f>
        <v>CDNS</v>
      </c>
      <c r="C179" s="18" t="str" cm="1">
        <f t="array" ref="C179">_FV(A179,"Industry")</f>
        <v>Software &amp; IT Services</v>
      </c>
      <c r="D179" s="4" cm="1">
        <f t="array" ref="D179">_FV(Table3[[#This Row],[Company]],"Price")</f>
        <v>127.3</v>
      </c>
      <c r="E179" s="8" cm="1">
        <f t="array" ref="E179">_FV(Table3[[#This Row],[Company]],"P/E",TRUE)</f>
        <v>56.675800000000002</v>
      </c>
      <c r="F179" s="5" cm="1">
        <f t="array" ref="F179">_FV(Table3[[#This Row],[Company]],"Change (%)",TRUE)</f>
        <v>6.3670000000000004E-2</v>
      </c>
      <c r="G179" s="22" cm="1">
        <f t="array" ref="G179">_FV(Table3[[#This Row],[Company]],"Change % (Extended hours)",TRUE)</f>
        <v>2.042E-3</v>
      </c>
      <c r="H179" s="8" cm="1">
        <f t="array" ref="H179">_FV(Table3[[#This Row],[Company]],"Beta")</f>
        <v>1.0767</v>
      </c>
      <c r="I179" s="6" cm="1">
        <f t="array" ref="I179">_FV(Table3[[#This Row],[Company]],"Market cap",TRUE)</f>
        <v>33387610000</v>
      </c>
      <c r="J179" s="9" cm="1">
        <f t="array" ref="J179">_FV(Table3[[#This Row],[Company]],"Volume")</f>
        <v>2365088</v>
      </c>
      <c r="K179" s="9" cm="1">
        <f t="array" ref="K179">_FV(Table3[[#This Row],[Company]],"Volume average",TRUE)</f>
        <v>1998566</v>
      </c>
      <c r="L179" s="12">
        <f>Table3[[#This Row],[Volume]]/Table3[[#This Row],[Volume average]]</f>
        <v>1.1833924924170631</v>
      </c>
      <c r="M179" s="10">
        <f>(Table3[[#This Row],[Price]]-Table3[[#This Row],[52 week high]])/Table3[[#This Row],[52 week high]]</f>
        <v>-0.14609605580896173</v>
      </c>
      <c r="N179" s="4" cm="1">
        <f t="array" ref="N179">_FV(Table3[[#This Row],[Company]],"52 week high",TRUE)</f>
        <v>149.08000000000001</v>
      </c>
      <c r="O179" s="4" cm="1">
        <f t="array" ref="O179">_FV(Table3[[#This Row],[Company]],"52 week low",TRUE)</f>
        <v>51.39</v>
      </c>
      <c r="P179" s="10">
        <f>(Table3[[#This Row],[Price]]-Table3[[#This Row],[52 week low]]) /Table3[[#This Row],[52 week low]]</f>
        <v>1.4771356294999025</v>
      </c>
    </row>
    <row r="180" spans="1:16" x14ac:dyDescent="0.25">
      <c r="A180" t="e" vm="181">
        <v>#VALUE!</v>
      </c>
      <c r="B180" s="3" t="str" cm="1">
        <f t="array" ref="B180">_FV(Table3[[#This Row],[Company]],"Ticker symbol",TRUE)</f>
        <v>CVS</v>
      </c>
      <c r="C180" s="18" t="str" cm="1">
        <f t="array" ref="C180">_FV(A180,"Industry")</f>
        <v>Healthcare Providers &amp; Services</v>
      </c>
      <c r="D180" s="4" cm="1">
        <f t="array" ref="D180">_FV(Table3[[#This Row],[Company]],"Price")</f>
        <v>71.23</v>
      </c>
      <c r="E180" s="8" cm="1">
        <f t="array" ref="E180">_FV(Table3[[#This Row],[Company]],"P/E",TRUE)</f>
        <v>13.108700000000001</v>
      </c>
      <c r="F180" s="5" cm="1">
        <f t="array" ref="F180">_FV(Table3[[#This Row],[Company]],"Change (%)",TRUE)</f>
        <v>-6.9710000000000006E-3</v>
      </c>
      <c r="G180" s="22" cm="1">
        <f t="array" ref="G180">_FV(Table3[[#This Row],[Company]],"Change % (Extended hours)",TRUE)</f>
        <v>0</v>
      </c>
      <c r="H180" s="8" cm="1">
        <f t="array" ref="H180">_FV(Table3[[#This Row],[Company]],"Beta")</f>
        <v>0.79359999999999997</v>
      </c>
      <c r="I180" s="6" cm="1">
        <f t="array" ref="I180">_FV(Table3[[#This Row],[Company]],"Market cap",TRUE)</f>
        <v>94063490000</v>
      </c>
      <c r="J180" s="9" cm="1">
        <f t="array" ref="J180">_FV(Table3[[#This Row],[Company]],"Volume")</f>
        <v>8697300</v>
      </c>
      <c r="K180" s="9" cm="1">
        <f t="array" ref="K180">_FV(Table3[[#This Row],[Company]],"Volume average",TRUE)</f>
        <v>7361497</v>
      </c>
      <c r="L180" s="12">
        <f>Table3[[#This Row],[Volume]]/Table3[[#This Row],[Volume average]]</f>
        <v>1.181458064847408</v>
      </c>
      <c r="M180" s="10">
        <f>(Table3[[#This Row],[Price]]-Table3[[#This Row],[52 week high]])/Table3[[#This Row],[52 week high]]</f>
        <v>-7.7692405302588793E-2</v>
      </c>
      <c r="N180" s="4" cm="1">
        <f t="array" ref="N180">_FV(Table3[[#This Row],[Company]],"52 week high",TRUE)</f>
        <v>77.230199999999996</v>
      </c>
      <c r="O180" s="4" cm="1">
        <f t="array" ref="O180">_FV(Table3[[#This Row],[Company]],"52 week low",TRUE)</f>
        <v>52.04</v>
      </c>
      <c r="P180" s="10">
        <f>(Table3[[#This Row],[Price]]-Table3[[#This Row],[52 week low]]) /Table3[[#This Row],[52 week low]]</f>
        <v>0.36875480399692556</v>
      </c>
    </row>
    <row r="181" spans="1:16" x14ac:dyDescent="0.25">
      <c r="A181" t="e" vm="182">
        <v>#VALUE!</v>
      </c>
      <c r="B181" s="3" t="str" cm="1">
        <f t="array" ref="B181">_FV(Table3[[#This Row],[Company]],"Ticker symbol",TRUE)</f>
        <v>OMC</v>
      </c>
      <c r="C181" s="18" t="str" cm="1">
        <f t="array" ref="C181">_FV(A181,"Industry")</f>
        <v>Media &amp; Publishing</v>
      </c>
      <c r="D181" s="4" cm="1">
        <f t="array" ref="D181">_FV(Table3[[#This Row],[Company]],"Price")</f>
        <v>75.459999999999994</v>
      </c>
      <c r="E181" s="8" cm="1">
        <f t="array" ref="E181">_FV(Table3[[#This Row],[Company]],"P/E",TRUE)</f>
        <v>17.532900000000001</v>
      </c>
      <c r="F181" s="5" cm="1">
        <f t="array" ref="F181">_FV(Table3[[#This Row],[Company]],"Change (%)",TRUE)</f>
        <v>-1.4496999999999999E-2</v>
      </c>
      <c r="G181" s="22" cm="1">
        <f t="array" ref="G181">_FV(Table3[[#This Row],[Company]],"Change % (Extended hours)",TRUE)</f>
        <v>0</v>
      </c>
      <c r="H181" s="8" cm="1">
        <f t="array" ref="H181">_FV(Table3[[#This Row],[Company]],"Beta")</f>
        <v>0.89539999999999997</v>
      </c>
      <c r="I181" s="6" cm="1">
        <f t="array" ref="I181">_FV(Table3[[#This Row],[Company]],"Market cap",TRUE)</f>
        <v>16614160000</v>
      </c>
      <c r="J181" s="9" cm="1">
        <f t="array" ref="J181">_FV(Table3[[#This Row],[Company]],"Volume")</f>
        <v>2172118</v>
      </c>
      <c r="K181" s="9" cm="1">
        <f t="array" ref="K181">_FV(Table3[[#This Row],[Company]],"Volume average",TRUE)</f>
        <v>1838916</v>
      </c>
      <c r="L181" s="12">
        <f>Table3[[#This Row],[Volume]]/Table3[[#This Row],[Volume average]]</f>
        <v>1.1811947908441713</v>
      </c>
      <c r="M181" s="10">
        <f>(Table3[[#This Row],[Price]]-Table3[[#This Row],[52 week high]])/Table3[[#This Row],[52 week high]]</f>
        <v>-2.9890081635276761E-2</v>
      </c>
      <c r="N181" s="4" cm="1">
        <f t="array" ref="N181">_FV(Table3[[#This Row],[Company]],"52 week high",TRUE)</f>
        <v>77.784999999999997</v>
      </c>
      <c r="O181" s="4" cm="1">
        <f t="array" ref="O181">_FV(Table3[[#This Row],[Company]],"52 week low",TRUE)</f>
        <v>44.5</v>
      </c>
      <c r="P181" s="10">
        <f>(Table3[[#This Row],[Price]]-Table3[[#This Row],[52 week low]]) /Table3[[#This Row],[52 week low]]</f>
        <v>0.69573033707865151</v>
      </c>
    </row>
    <row r="182" spans="1:16" x14ac:dyDescent="0.25">
      <c r="A182" t="e" vm="183">
        <v>#VALUE!</v>
      </c>
      <c r="B182" s="3" t="str" cm="1">
        <f t="array" ref="B182">_FV(Table3[[#This Row],[Company]],"Ticker symbol",TRUE)</f>
        <v>MCD</v>
      </c>
      <c r="C182" s="18" t="str" cm="1">
        <f t="array" ref="C182">_FV(A182,"Industry")</f>
        <v>Hotels &amp; Entertainment Services</v>
      </c>
      <c r="D182" s="4" cm="1">
        <f t="array" ref="D182">_FV(Table3[[#This Row],[Company]],"Price")</f>
        <v>208.55</v>
      </c>
      <c r="E182" s="8" cm="1">
        <f t="array" ref="E182">_FV(Table3[[#This Row],[Company]],"P/E",TRUE)</f>
        <v>33.167299999999997</v>
      </c>
      <c r="F182" s="5" cm="1">
        <f t="array" ref="F182">_FV(Table3[[#This Row],[Company]],"Change (%)",TRUE)</f>
        <v>-2.6779999999999998E-3</v>
      </c>
      <c r="G182" s="22" cm="1">
        <f t="array" ref="G182">_FV(Table3[[#This Row],[Company]],"Change % (Extended hours)",TRUE)</f>
        <v>2.398E-4</v>
      </c>
      <c r="H182" s="8" cm="1">
        <f t="array" ref="H182">_FV(Table3[[#This Row],[Company]],"Beta")</f>
        <v>0.60189999999999999</v>
      </c>
      <c r="I182" s="6" cm="1">
        <f t="array" ref="I182">_FV(Table3[[#This Row],[Company]],"Market cap",TRUE)</f>
        <v>155906600000</v>
      </c>
      <c r="J182" s="9" cm="1">
        <f t="array" ref="J182">_FV(Table3[[#This Row],[Company]],"Volume")</f>
        <v>3646703</v>
      </c>
      <c r="K182" s="9" cm="1">
        <f t="array" ref="K182">_FV(Table3[[#This Row],[Company]],"Volume average",TRUE)</f>
        <v>3094755</v>
      </c>
      <c r="L182" s="12">
        <f>Table3[[#This Row],[Volume]]/Table3[[#This Row],[Volume average]]</f>
        <v>1.1783494977793072</v>
      </c>
      <c r="M182" s="10">
        <f>(Table3[[#This Row],[Price]]-Table3[[#This Row],[52 week high]])/Table3[[#This Row],[52 week high]]</f>
        <v>-0.10072873097322231</v>
      </c>
      <c r="N182" s="4" cm="1">
        <f t="array" ref="N182">_FV(Table3[[#This Row],[Company]],"52 week high",TRUE)</f>
        <v>231.91</v>
      </c>
      <c r="O182" s="4" cm="1">
        <f t="array" ref="O182">_FV(Table3[[#This Row],[Company]],"52 week low",TRUE)</f>
        <v>124.23</v>
      </c>
      <c r="P182" s="10">
        <f>(Table3[[#This Row],[Price]]-Table3[[#This Row],[52 week low]]) /Table3[[#This Row],[52 week low]]</f>
        <v>0.67874104483619102</v>
      </c>
    </row>
    <row r="183" spans="1:16" x14ac:dyDescent="0.25">
      <c r="A183" t="e" vm="184">
        <v>#VALUE!</v>
      </c>
      <c r="B183" s="3" t="str" cm="1">
        <f t="array" ref="B183">_FV(Table3[[#This Row],[Company]],"Ticker symbol",TRUE)</f>
        <v>PXD</v>
      </c>
      <c r="C183" s="18" t="str" cm="1">
        <f t="array" ref="C183">_FV(A183,"Industry")</f>
        <v>Oil &amp; Gas</v>
      </c>
      <c r="D183" s="4" cm="1">
        <f t="array" ref="D183">_FV(Table3[[#This Row],[Company]],"Price")</f>
        <v>156.93</v>
      </c>
      <c r="E183" s="8" cm="1">
        <f t="array" ref="E183">_FV(Table3[[#This Row],[Company]],"P/E",TRUE)</f>
        <v>0</v>
      </c>
      <c r="F183" s="5" cm="1">
        <f t="array" ref="F183">_FV(Table3[[#This Row],[Company]],"Change (%)",TRUE)</f>
        <v>-3.1834000000000001E-2</v>
      </c>
      <c r="G183" s="22" cm="1">
        <f t="array" ref="G183">_FV(Table3[[#This Row],[Company]],"Change % (Extended hours)",TRUE)</f>
        <v>0</v>
      </c>
      <c r="H183" s="8" cm="1">
        <f t="array" ref="H183">_FV(Table3[[#This Row],[Company]],"Beta")</f>
        <v>1.9602999999999999</v>
      </c>
      <c r="I183" s="6" cm="1">
        <f t="array" ref="I183">_FV(Table3[[#This Row],[Company]],"Market cap",TRUE)</f>
        <v>35105500000</v>
      </c>
      <c r="J183" s="9" cm="1">
        <f t="array" ref="J183">_FV(Table3[[#This Row],[Company]],"Volume")</f>
        <v>3112299</v>
      </c>
      <c r="K183" s="9" cm="1">
        <f t="array" ref="K183">_FV(Table3[[#This Row],[Company]],"Volume average",TRUE)</f>
        <v>2653019</v>
      </c>
      <c r="L183" s="12">
        <f>Table3[[#This Row],[Volume]]/Table3[[#This Row],[Volume average]]</f>
        <v>1.1731159859767306</v>
      </c>
      <c r="M183" s="10">
        <f>(Table3[[#This Row],[Price]]-Table3[[#This Row],[52 week high]])/Table3[[#This Row],[52 week high]]</f>
        <v>-5.2211988524837584E-2</v>
      </c>
      <c r="N183" s="4" cm="1">
        <f t="array" ref="N183">_FV(Table3[[#This Row],[Company]],"52 week high",TRUE)</f>
        <v>165.57499999999999</v>
      </c>
      <c r="O183" s="4" cm="1">
        <f t="array" ref="O183">_FV(Table3[[#This Row],[Company]],"52 week low",TRUE)</f>
        <v>48.62</v>
      </c>
      <c r="P183" s="10">
        <f>(Table3[[#This Row],[Price]]-Table3[[#This Row],[52 week low]]) /Table3[[#This Row],[52 week low]]</f>
        <v>2.2276840806252571</v>
      </c>
    </row>
    <row r="184" spans="1:16" x14ac:dyDescent="0.25">
      <c r="A184" t="e" vm="185">
        <v>#VALUE!</v>
      </c>
      <c r="B184" s="3" t="str" cm="1">
        <f t="array" ref="B184">_FV(Table3[[#This Row],[Company]],"Ticker symbol",TRUE)</f>
        <v>AIG</v>
      </c>
      <c r="C184" s="18" t="str" cm="1">
        <f t="array" ref="C184">_FV(A184,"Industry")</f>
        <v>Insurance</v>
      </c>
      <c r="D184" s="4" cm="1">
        <f t="array" ref="D184">_FV(Table3[[#This Row],[Company]],"Price")</f>
        <v>46.62</v>
      </c>
      <c r="E184" s="8" cm="1">
        <f t="array" ref="E184">_FV(Table3[[#This Row],[Company]],"P/E",TRUE)</f>
        <v>0</v>
      </c>
      <c r="F184" s="5" cm="1">
        <f t="array" ref="F184">_FV(Table3[[#This Row],[Company]],"Change (%)",TRUE)</f>
        <v>-1.3124E-2</v>
      </c>
      <c r="G184" s="22" cm="1">
        <f t="array" ref="G184">_FV(Table3[[#This Row],[Company]],"Change % (Extended hours)",TRUE)</f>
        <v>-4.5050000000000003E-3</v>
      </c>
      <c r="H184" s="8" cm="1">
        <f t="array" ref="H184">_FV(Table3[[#This Row],[Company]],"Beta")</f>
        <v>1.3692</v>
      </c>
      <c r="I184" s="6" cm="1">
        <f t="array" ref="I184">_FV(Table3[[#This Row],[Company]],"Market cap",TRUE)</f>
        <v>40852710000</v>
      </c>
      <c r="J184" s="9" cm="1">
        <f t="array" ref="J184">_FV(Table3[[#This Row],[Company]],"Volume")</f>
        <v>5638356</v>
      </c>
      <c r="K184" s="9" cm="1">
        <f t="array" ref="K184">_FV(Table3[[#This Row],[Company]],"Volume average",TRUE)</f>
        <v>4808874</v>
      </c>
      <c r="L184" s="12">
        <f>Table3[[#This Row],[Volume]]/Table3[[#This Row],[Volume average]]</f>
        <v>1.1724898593724851</v>
      </c>
      <c r="M184" s="10">
        <f>(Table3[[#This Row],[Price]]-Table3[[#This Row],[52 week high]])/Table3[[#This Row],[52 week high]]</f>
        <v>-3.3181252592285389E-2</v>
      </c>
      <c r="N184" s="4" cm="1">
        <f t="array" ref="N184">_FV(Table3[[#This Row],[Company]],"52 week high",TRUE)</f>
        <v>48.22</v>
      </c>
      <c r="O184" s="4" cm="1">
        <f t="array" ref="O184">_FV(Table3[[#This Row],[Company]],"52 week low",TRUE)</f>
        <v>16.07</v>
      </c>
      <c r="P184" s="10">
        <f>(Table3[[#This Row],[Price]]-Table3[[#This Row],[52 week low]]) /Table3[[#This Row],[52 week low]]</f>
        <v>1.9010578718108275</v>
      </c>
    </row>
    <row r="185" spans="1:16" ht="24.75" x14ac:dyDescent="0.25">
      <c r="A185" t="e" vm="186">
        <v>#VALUE!</v>
      </c>
      <c r="B185" s="3" t="str" cm="1">
        <f t="array" ref="B185">_FV(Table3[[#This Row],[Company]],"Ticker symbol",TRUE)</f>
        <v>BKR</v>
      </c>
      <c r="C185" s="18" t="str" cm="1">
        <f t="array" ref="C185">_FV(A185,"Industry")</f>
        <v>Oil &amp; Gas Related Equipment and Services</v>
      </c>
      <c r="D185" s="4" cm="1">
        <f t="array" ref="D185">_FV(Table3[[#This Row],[Company]],"Price")</f>
        <v>23.95</v>
      </c>
      <c r="E185" s="8" cm="1">
        <f t="array" ref="E185">_FV(Table3[[#This Row],[Company]],"P/E",TRUE)</f>
        <v>0</v>
      </c>
      <c r="F185" s="5" cm="1">
        <f t="array" ref="F185">_FV(Table3[[#This Row],[Company]],"Change (%)",TRUE)</f>
        <v>-1.5619000000000001E-2</v>
      </c>
      <c r="G185" s="22" cm="1">
        <f t="array" ref="G185">_FV(Table3[[#This Row],[Company]],"Change % (Extended hours)",TRUE)</f>
        <v>-2.9230000000000003E-3</v>
      </c>
      <c r="H185" s="8" cm="1">
        <f t="array" ref="H185">_FV(Table3[[#This Row],[Company]],"Beta")</f>
        <v>1.8589</v>
      </c>
      <c r="I185" s="6" cm="1">
        <f t="array" ref="I185">_FV(Table3[[#This Row],[Company]],"Market cap",TRUE)</f>
        <v>25312830000</v>
      </c>
      <c r="J185" s="9" cm="1">
        <f t="array" ref="J185">_FV(Table3[[#This Row],[Company]],"Volume")</f>
        <v>8403375</v>
      </c>
      <c r="K185" s="9" cm="1">
        <f t="array" ref="K185">_FV(Table3[[#This Row],[Company]],"Volume average",TRUE)</f>
        <v>7172530</v>
      </c>
      <c r="L185" s="12">
        <f>Table3[[#This Row],[Volume]]/Table3[[#This Row],[Volume average]]</f>
        <v>1.1716054167776224</v>
      </c>
      <c r="M185" s="10">
        <f>(Table3[[#This Row],[Price]]-Table3[[#This Row],[52 week high]])/Table3[[#This Row],[52 week high]]</f>
        <v>-6.5912636505460268E-2</v>
      </c>
      <c r="N185" s="4" cm="1">
        <f t="array" ref="N185">_FV(Table3[[#This Row],[Company]],"52 week high",TRUE)</f>
        <v>25.64</v>
      </c>
      <c r="O185" s="4" cm="1">
        <f t="array" ref="O185">_FV(Table3[[#This Row],[Company]],"52 week low",TRUE)</f>
        <v>9.1199999999999992</v>
      </c>
      <c r="P185" s="10">
        <f>(Table3[[#This Row],[Price]]-Table3[[#This Row],[52 week low]]) /Table3[[#This Row],[52 week low]]</f>
        <v>1.6260964912280704</v>
      </c>
    </row>
    <row r="186" spans="1:16" x14ac:dyDescent="0.25">
      <c r="A186" t="e" vm="187">
        <v>#VALUE!</v>
      </c>
      <c r="B186" s="3" t="str" cm="1">
        <f t="array" ref="B186">_FV(Table3[[#This Row],[Company]],"Ticker symbol",TRUE)</f>
        <v>TMUS</v>
      </c>
      <c r="C186" s="18" t="str" cm="1">
        <f t="array" ref="C186">_FV(A186,"Industry")</f>
        <v>Telecommunications Services</v>
      </c>
      <c r="D186" s="4" cm="1">
        <f t="array" ref="D186">_FV(Table3[[#This Row],[Company]],"Price")</f>
        <v>126.31</v>
      </c>
      <c r="E186" s="8" cm="1">
        <f t="array" ref="E186">_FV(Table3[[#This Row],[Company]],"P/E",TRUE)</f>
        <v>50.231299999999997</v>
      </c>
      <c r="F186" s="5" cm="1">
        <f t="array" ref="F186">_FV(Table3[[#This Row],[Company]],"Change (%)",TRUE)</f>
        <v>-5.9030000000000003E-3</v>
      </c>
      <c r="G186" s="22" cm="1">
        <f t="array" ref="G186">_FV(Table3[[#This Row],[Company]],"Change % (Extended hours)",TRUE)</f>
        <v>-7.9170000000000003E-5</v>
      </c>
      <c r="H186" s="8" cm="1">
        <f t="array" ref="H186">_FV(Table3[[#This Row],[Company]],"Beta")</f>
        <v>0.56799999999999995</v>
      </c>
      <c r="I186" s="6" cm="1">
        <f t="array" ref="I186">_FV(Table3[[#This Row],[Company]],"Market cap",TRUE)</f>
        <v>157910700000</v>
      </c>
      <c r="J186" s="9" cm="1">
        <f t="array" ref="J186">_FV(Table3[[#This Row],[Company]],"Volume")</f>
        <v>6409488</v>
      </c>
      <c r="K186" s="9" cm="1">
        <f t="array" ref="K186">_FV(Table3[[#This Row],[Company]],"Volume average",TRUE)</f>
        <v>5480902</v>
      </c>
      <c r="L186" s="12">
        <f>Table3[[#This Row],[Volume]]/Table3[[#This Row],[Volume average]]</f>
        <v>1.1694221133674714</v>
      </c>
      <c r="M186" s="10">
        <f>(Table3[[#This Row],[Price]]-Table3[[#This Row],[52 week high]])/Table3[[#This Row],[52 week high]]</f>
        <v>-6.8097978456544125E-2</v>
      </c>
      <c r="N186" s="4" cm="1">
        <f t="array" ref="N186">_FV(Table3[[#This Row],[Company]],"52 week high",TRUE)</f>
        <v>135.54</v>
      </c>
      <c r="O186" s="4" cm="1">
        <f t="array" ref="O186">_FV(Table3[[#This Row],[Company]],"52 week low",TRUE)</f>
        <v>63.5</v>
      </c>
      <c r="P186" s="10">
        <f>(Table3[[#This Row],[Price]]-Table3[[#This Row],[52 week low]]) /Table3[[#This Row],[52 week low]]</f>
        <v>0.9891338582677166</v>
      </c>
    </row>
    <row r="187" spans="1:16" x14ac:dyDescent="0.25">
      <c r="A187" t="e" vm="188">
        <v>#VALUE!</v>
      </c>
      <c r="B187" s="3" t="str" cm="1">
        <f t="array" ref="B187">_FV(Table3[[#This Row],[Company]],"Ticker symbol",TRUE)</f>
        <v>FDX</v>
      </c>
      <c r="C187" s="18" t="str" cm="1">
        <f t="array" ref="C187">_FV(A187,"Industry")</f>
        <v>Freight &amp; Logistics Services</v>
      </c>
      <c r="D187" s="4" cm="1">
        <f t="array" ref="D187">_FV(Table3[[#This Row],[Company]],"Price")</f>
        <v>257.92</v>
      </c>
      <c r="E187" s="8" cm="1">
        <f t="array" ref="E187">_FV(Table3[[#This Row],[Company]],"P/E",TRUE)</f>
        <v>27.322399999999998</v>
      </c>
      <c r="F187" s="5" cm="1">
        <f t="array" ref="F187">_FV(Table3[[#This Row],[Company]],"Change (%)",TRUE)</f>
        <v>2.6179999999999998E-2</v>
      </c>
      <c r="G187" s="22" cm="1">
        <f t="array" ref="G187">_FV(Table3[[#This Row],[Company]],"Change % (Extended hours)",TRUE)</f>
        <v>1.8609999999999998E-3</v>
      </c>
      <c r="H187" s="8" cm="1">
        <f t="array" ref="H187">_FV(Table3[[#This Row],[Company]],"Beta")</f>
        <v>1.2644</v>
      </c>
      <c r="I187" s="6" cm="1">
        <f t="array" ref="I187">_FV(Table3[[#This Row],[Company]],"Market cap",TRUE)</f>
        <v>66622840000</v>
      </c>
      <c r="J187" s="9" cm="1">
        <f t="array" ref="J187">_FV(Table3[[#This Row],[Company]],"Volume")</f>
        <v>2351978</v>
      </c>
      <c r="K187" s="9" cm="1">
        <f t="array" ref="K187">_FV(Table3[[#This Row],[Company]],"Volume average",TRUE)</f>
        <v>2015572</v>
      </c>
      <c r="L187" s="12">
        <f>Table3[[#This Row],[Volume]]/Table3[[#This Row],[Volume average]]</f>
        <v>1.166903489431288</v>
      </c>
      <c r="M187" s="10">
        <f>(Table3[[#This Row],[Price]]-Table3[[#This Row],[52 week high]])/Table3[[#This Row],[52 week high]]</f>
        <v>-0.15618661257606492</v>
      </c>
      <c r="N187" s="4" cm="1">
        <f t="array" ref="N187">_FV(Table3[[#This Row],[Company]],"52 week high",TRUE)</f>
        <v>305.66000000000003</v>
      </c>
      <c r="O187" s="4" cm="1">
        <f t="array" ref="O187">_FV(Table3[[#This Row],[Company]],"52 week low",TRUE)</f>
        <v>88.69</v>
      </c>
      <c r="P187" s="10">
        <f>(Table3[[#This Row],[Price]]-Table3[[#This Row],[52 week low]]) /Table3[[#This Row],[52 week low]]</f>
        <v>1.9081068891645059</v>
      </c>
    </row>
    <row r="188" spans="1:16" x14ac:dyDescent="0.25">
      <c r="A188" t="e" vm="189">
        <v>#VALUE!</v>
      </c>
      <c r="B188" s="3" t="str" cm="1">
        <f t="array" ref="B188">_FV(Table3[[#This Row],[Company]],"Ticker symbol",TRUE)</f>
        <v>CI</v>
      </c>
      <c r="C188" s="18" t="str" cm="1">
        <f t="array" ref="C188">_FV(A188,"Industry")</f>
        <v>Healthcare Providers &amp; Services</v>
      </c>
      <c r="D188" s="4" cm="1">
        <f t="array" ref="D188">_FV(Table3[[#This Row],[Company]],"Price")</f>
        <v>236.61</v>
      </c>
      <c r="E188" s="8" cm="1">
        <f t="array" ref="E188">_FV(Table3[[#This Row],[Company]],"P/E",TRUE)</f>
        <v>10.1599</v>
      </c>
      <c r="F188" s="5" cm="1">
        <f t="array" ref="F188">_FV(Table3[[#This Row],[Company]],"Change (%)",TRUE)</f>
        <v>7.4510000000000002E-3</v>
      </c>
      <c r="G188" s="22" cm="1">
        <f t="array" ref="G188">_FV(Table3[[#This Row],[Company]],"Change % (Extended hours)",TRUE)</f>
        <v>-4.0784000000000001E-2</v>
      </c>
      <c r="H188" s="8" cm="1">
        <f t="array" ref="H188">_FV(Table3[[#This Row],[Company]],"Beta")</f>
        <v>0.86929999999999996</v>
      </c>
      <c r="I188" s="6" cm="1">
        <f t="array" ref="I188">_FV(Table3[[#This Row],[Company]],"Market cap",TRUE)</f>
        <v>82986300000</v>
      </c>
      <c r="J188" s="9" cm="1">
        <f t="array" ref="J188">_FV(Table3[[#This Row],[Company]],"Volume")</f>
        <v>2326033</v>
      </c>
      <c r="K188" s="9" cm="1">
        <f t="array" ref="K188">_FV(Table3[[#This Row],[Company]],"Volume average",TRUE)</f>
        <v>1993712</v>
      </c>
      <c r="L188" s="12">
        <f>Table3[[#This Row],[Volume]]/Table3[[#This Row],[Volume average]]</f>
        <v>1.1666845562448338</v>
      </c>
      <c r="M188" s="10">
        <f>(Table3[[#This Row],[Price]]-Table3[[#This Row],[52 week high]])/Table3[[#This Row],[52 week high]]</f>
        <v>-2.2918731417244726E-2</v>
      </c>
      <c r="N188" s="4" cm="1">
        <f t="array" ref="N188">_FV(Table3[[#This Row],[Company]],"52 week high",TRUE)</f>
        <v>242.16</v>
      </c>
      <c r="O188" s="4" cm="1">
        <f t="array" ref="O188">_FV(Table3[[#This Row],[Company]],"52 week low",TRUE)</f>
        <v>118.5</v>
      </c>
      <c r="P188" s="10">
        <f>(Table3[[#This Row],[Price]]-Table3[[#This Row],[52 week low]]) /Table3[[#This Row],[52 week low]]</f>
        <v>0.99670886075949383</v>
      </c>
    </row>
    <row r="189" spans="1:16" ht="24.75" x14ac:dyDescent="0.25">
      <c r="A189" t="e" vm="190">
        <v>#VALUE!</v>
      </c>
      <c r="B189" s="3" t="str" cm="1">
        <f t="array" ref="B189">_FV(Table3[[#This Row],[Company]],"Ticker symbol",TRUE)</f>
        <v>PAYX</v>
      </c>
      <c r="C189" s="18" t="str" cm="1">
        <f t="array" ref="C189">_FV(A189,"Industry")</f>
        <v>Professional &amp; Commercial Services</v>
      </c>
      <c r="D189" s="4" cm="1">
        <f t="array" ref="D189">_FV(Table3[[#This Row],[Company]],"Price")</f>
        <v>94.55</v>
      </c>
      <c r="E189" s="8" cm="1">
        <f t="array" ref="E189">_FV(Table3[[#This Row],[Company]],"P/E",TRUE)</f>
        <v>31.787099999999999</v>
      </c>
      <c r="F189" s="5" cm="1">
        <f t="array" ref="F189">_FV(Table3[[#This Row],[Company]],"Change (%)",TRUE)</f>
        <v>1.4485E-2</v>
      </c>
      <c r="G189" s="22" cm="1">
        <f t="array" ref="G189">_FV(Table3[[#This Row],[Company]],"Change % (Extended hours)",TRUE)</f>
        <v>-4.1250000000000002E-3</v>
      </c>
      <c r="H189" s="8" cm="1">
        <f t="array" ref="H189">_FV(Table3[[#This Row],[Company]],"Beta")</f>
        <v>0.8992</v>
      </c>
      <c r="I189" s="6" cm="1">
        <f t="array" ref="I189">_FV(Table3[[#This Row],[Company]],"Market cap",TRUE)</f>
        <v>33610820000</v>
      </c>
      <c r="J189" s="9" cm="1">
        <f t="array" ref="J189">_FV(Table3[[#This Row],[Company]],"Volume")</f>
        <v>2070972</v>
      </c>
      <c r="K189" s="9" cm="1">
        <f t="array" ref="K189">_FV(Table3[[#This Row],[Company]],"Volume average",TRUE)</f>
        <v>1776757</v>
      </c>
      <c r="L189" s="12">
        <f>Table3[[#This Row],[Volume]]/Table3[[#This Row],[Volume average]]</f>
        <v>1.1655910177925288</v>
      </c>
      <c r="M189" s="10">
        <f>(Table3[[#This Row],[Price]]-Table3[[#This Row],[52 week high]])/Table3[[#This Row],[52 week high]]</f>
        <v>-5.402701350675343E-2</v>
      </c>
      <c r="N189" s="4" cm="1">
        <f t="array" ref="N189">_FV(Table3[[#This Row],[Company]],"52 week high",TRUE)</f>
        <v>99.95</v>
      </c>
      <c r="O189" s="4" cm="1">
        <f t="array" ref="O189">_FV(Table3[[#This Row],[Company]],"52 week low",TRUE)</f>
        <v>47.872700000000002</v>
      </c>
      <c r="P189" s="10">
        <f>(Table3[[#This Row],[Price]]-Table3[[#This Row],[52 week low]]) /Table3[[#This Row],[52 week low]]</f>
        <v>0.97502960977759756</v>
      </c>
    </row>
    <row r="190" spans="1:16" x14ac:dyDescent="0.25">
      <c r="A190" t="e" vm="191">
        <v>#VALUE!</v>
      </c>
      <c r="B190" s="3" t="str" cm="1">
        <f t="array" ref="B190">_FV(Table3[[#This Row],[Company]],"Ticker symbol",TRUE)</f>
        <v>EOG</v>
      </c>
      <c r="C190" s="18" t="str" cm="1">
        <f t="array" ref="C190">_FV(A190,"Industry")</f>
        <v>Oil &amp; Gas</v>
      </c>
      <c r="D190" s="4" cm="1">
        <f t="array" ref="D190">_FV(Table3[[#This Row],[Company]],"Price")</f>
        <v>73.61</v>
      </c>
      <c r="E190" s="8" cm="1">
        <f t="array" ref="E190">_FV(Table3[[#This Row],[Company]],"P/E",TRUE)</f>
        <v>0</v>
      </c>
      <c r="F190" s="5" cm="1">
        <f t="array" ref="F190">_FV(Table3[[#This Row],[Company]],"Change (%)",TRUE)</f>
        <v>-1.3138E-2</v>
      </c>
      <c r="G190" s="22" cm="1">
        <f t="array" ref="G190">_FV(Table3[[#This Row],[Company]],"Change % (Extended hours)",TRUE)</f>
        <v>-1.0731999999999998E-2</v>
      </c>
      <c r="H190" s="8" cm="1">
        <f t="array" ref="H190">_FV(Table3[[#This Row],[Company]],"Beta")</f>
        <v>2.149</v>
      </c>
      <c r="I190" s="6" cm="1">
        <f t="array" ref="I190">_FV(Table3[[#This Row],[Company]],"Market cap",TRUE)</f>
        <v>43528000000</v>
      </c>
      <c r="J190" s="9" cm="1">
        <f t="array" ref="J190">_FV(Table3[[#This Row],[Company]],"Volume")</f>
        <v>5738357</v>
      </c>
      <c r="K190" s="9" cm="1">
        <f t="array" ref="K190">_FV(Table3[[#This Row],[Company]],"Volume average",TRUE)</f>
        <v>4924202</v>
      </c>
      <c r="L190" s="12">
        <f>Table3[[#This Row],[Volume]]/Table3[[#This Row],[Volume average]]</f>
        <v>1.165337449600971</v>
      </c>
      <c r="M190" s="10">
        <f>(Table3[[#This Row],[Price]]-Table3[[#This Row],[52 week high]])/Table3[[#This Row],[52 week high]]</f>
        <v>-4.582280121848463E-2</v>
      </c>
      <c r="N190" s="4" cm="1">
        <f t="array" ref="N190">_FV(Table3[[#This Row],[Company]],"52 week high",TRUE)</f>
        <v>77.144999999999996</v>
      </c>
      <c r="O190" s="4" cm="1">
        <f t="array" ref="O190">_FV(Table3[[#This Row],[Company]],"52 week low",TRUE)</f>
        <v>27.0001</v>
      </c>
      <c r="P190" s="10">
        <f>(Table3[[#This Row],[Price]]-Table3[[#This Row],[52 week low]]) /Table3[[#This Row],[52 week low]]</f>
        <v>1.7262861989400038</v>
      </c>
    </row>
    <row r="191" spans="1:16" x14ac:dyDescent="0.25">
      <c r="A191" t="e" vm="192">
        <v>#VALUE!</v>
      </c>
      <c r="B191" s="3" t="str" cm="1">
        <f t="array" ref="B191">_FV(Table3[[#This Row],[Company]],"Ticker symbol",TRUE)</f>
        <v>ZION</v>
      </c>
      <c r="C191" s="18" t="str" cm="1">
        <f t="array" ref="C191">_FV(A191,"Industry")</f>
        <v>Banking Services</v>
      </c>
      <c r="D191" s="4" cm="1">
        <f t="array" ref="D191">_FV(Table3[[#This Row],[Company]],"Price")</f>
        <v>56.45</v>
      </c>
      <c r="E191" s="8" cm="1">
        <f t="array" ref="E191">_FV(Table3[[#This Row],[Company]],"P/E",TRUE)</f>
        <v>18.52</v>
      </c>
      <c r="F191" s="5" cm="1">
        <f t="array" ref="F191">_FV(Table3[[#This Row],[Company]],"Change (%)",TRUE)</f>
        <v>-2.0305E-2</v>
      </c>
      <c r="G191" s="22" cm="1">
        <f t="array" ref="G191">_FV(Table3[[#This Row],[Company]],"Change % (Extended hours)",TRUE)</f>
        <v>-3.0120000000000004E-3</v>
      </c>
      <c r="H191" s="8" cm="1">
        <f t="array" ref="H191">_FV(Table3[[#This Row],[Company]],"Beta")</f>
        <v>1.5945</v>
      </c>
      <c r="I191" s="6" cm="1">
        <f t="array" ref="I191">_FV(Table3[[#This Row],[Company]],"Market cap",TRUE)</f>
        <v>9462017000</v>
      </c>
      <c r="J191" s="9" cm="1">
        <f t="array" ref="J191">_FV(Table3[[#This Row],[Company]],"Volume")</f>
        <v>1653275</v>
      </c>
      <c r="K191" s="9" cm="1">
        <f t="array" ref="K191">_FV(Table3[[#This Row],[Company]],"Volume average",TRUE)</f>
        <v>1419271</v>
      </c>
      <c r="L191" s="12">
        <f>Table3[[#This Row],[Volume]]/Table3[[#This Row],[Volume average]]</f>
        <v>1.1648761934824285</v>
      </c>
      <c r="M191" s="10">
        <f>(Table3[[#This Row],[Price]]-Table3[[#This Row],[52 week high]])/Table3[[#This Row],[52 week high]]</f>
        <v>-3.2562125107112226E-2</v>
      </c>
      <c r="N191" s="4" cm="1">
        <f t="array" ref="N191">_FV(Table3[[#This Row],[Company]],"52 week high",TRUE)</f>
        <v>58.35</v>
      </c>
      <c r="O191" s="4" cm="1">
        <f t="array" ref="O191">_FV(Table3[[#This Row],[Company]],"52 week low",TRUE)</f>
        <v>23.58</v>
      </c>
      <c r="P191" s="10">
        <f>(Table3[[#This Row],[Price]]-Table3[[#This Row],[52 week low]]) /Table3[[#This Row],[52 week low]]</f>
        <v>1.3939779474130622</v>
      </c>
    </row>
    <row r="192" spans="1:16" x14ac:dyDescent="0.25">
      <c r="A192" t="e" vm="193">
        <v>#VALUE!</v>
      </c>
      <c r="B192" s="3" t="str" cm="1">
        <f t="array" ref="B192">_FV(Table3[[#This Row],[Company]],"Ticker symbol",TRUE)</f>
        <v>UNH</v>
      </c>
      <c r="C192" s="18" t="str" cm="1">
        <f t="array" ref="C192">_FV(A192,"Industry")</f>
        <v>Healthcare Providers &amp; Services</v>
      </c>
      <c r="D192" s="4" cm="1">
        <f t="array" ref="D192">_FV(Table3[[#This Row],[Company]],"Price")</f>
        <v>351.98</v>
      </c>
      <c r="E192" s="8" cm="1">
        <f t="array" ref="E192">_FV(Table3[[#This Row],[Company]],"P/E",TRUE)</f>
        <v>21.847100000000001</v>
      </c>
      <c r="F192" s="5" cm="1">
        <f t="array" ref="F192">_FV(Table3[[#This Row],[Company]],"Change (%)",TRUE)</f>
        <v>5.169E-3</v>
      </c>
      <c r="G192" s="22" cm="1">
        <f t="array" ref="G192">_FV(Table3[[#This Row],[Company]],"Change % (Extended hours)",TRUE)</f>
        <v>1.9890000000000001E-4</v>
      </c>
      <c r="H192" s="8" cm="1">
        <f t="array" ref="H192">_FV(Table3[[#This Row],[Company]],"Beta")</f>
        <v>0.74280000000000002</v>
      </c>
      <c r="I192" s="6" cm="1">
        <f t="array" ref="I192">_FV(Table3[[#This Row],[Company]],"Market cap",TRUE)</f>
        <v>331022500000</v>
      </c>
      <c r="J192" s="9" cm="1">
        <f t="array" ref="J192">_FV(Table3[[#This Row],[Company]],"Volume")</f>
        <v>4277593</v>
      </c>
      <c r="K192" s="9" cm="1">
        <f t="array" ref="K192">_FV(Table3[[#This Row],[Company]],"Volume average",TRUE)</f>
        <v>3674788</v>
      </c>
      <c r="L192" s="12">
        <f>Table3[[#This Row],[Volume]]/Table3[[#This Row],[Volume average]]</f>
        <v>1.1640380343029313</v>
      </c>
      <c r="M192" s="10">
        <f>(Table3[[#This Row],[Price]]-Table3[[#This Row],[52 week high]])/Table3[[#This Row],[52 week high]]</f>
        <v>-4.3402636227748259E-2</v>
      </c>
      <c r="N192" s="4" cm="1">
        <f t="array" ref="N192">_FV(Table3[[#This Row],[Company]],"52 week high",TRUE)</f>
        <v>367.95</v>
      </c>
      <c r="O192" s="4" cm="1">
        <f t="array" ref="O192">_FV(Table3[[#This Row],[Company]],"52 week low",TRUE)</f>
        <v>187.72</v>
      </c>
      <c r="P192" s="10">
        <f>(Table3[[#This Row],[Price]]-Table3[[#This Row],[52 week low]]) /Table3[[#This Row],[52 week low]]</f>
        <v>0.87502663541444714</v>
      </c>
    </row>
    <row r="193" spans="1:16" x14ac:dyDescent="0.25">
      <c r="A193" t="e" vm="194">
        <v>#VALUE!</v>
      </c>
      <c r="B193" s="3" t="str" cm="1">
        <f t="array" ref="B193">_FV(Table3[[#This Row],[Company]],"Ticker symbol",TRUE)</f>
        <v>OXY</v>
      </c>
      <c r="C193" s="18" t="str" cm="1">
        <f t="array" ref="C193">_FV(A193,"Industry")</f>
        <v>Oil &amp; Gas</v>
      </c>
      <c r="D193" s="4" cm="1">
        <f t="array" ref="D193">_FV(Table3[[#This Row],[Company]],"Price")</f>
        <v>28.65</v>
      </c>
      <c r="E193" s="8" cm="1">
        <f t="array" ref="E193">_FV(Table3[[#This Row],[Company]],"P/E",TRUE)</f>
        <v>0</v>
      </c>
      <c r="F193" s="5" cm="1">
        <f t="array" ref="F193">_FV(Table3[[#This Row],[Company]],"Change (%)",TRUE)</f>
        <v>-3.7297999999999998E-2</v>
      </c>
      <c r="G193" s="22" cm="1">
        <f t="array" ref="G193">_FV(Table3[[#This Row],[Company]],"Change % (Extended hours)",TRUE)</f>
        <v>-5.2359999999999993E-3</v>
      </c>
      <c r="H193" s="8" cm="1">
        <f t="array" ref="H193">_FV(Table3[[#This Row],[Company]],"Beta")</f>
        <v>2.5381</v>
      </c>
      <c r="I193" s="6" cm="1">
        <f t="array" ref="I193">_FV(Table3[[#This Row],[Company]],"Market cap",TRUE)</f>
        <v>27732380000</v>
      </c>
      <c r="J193" s="9" cm="1">
        <f t="array" ref="J193">_FV(Table3[[#This Row],[Company]],"Volume")</f>
        <v>23868210</v>
      </c>
      <c r="K193" s="9" cm="1">
        <f t="array" ref="K193">_FV(Table3[[#This Row],[Company]],"Volume average",TRUE)</f>
        <v>20570717</v>
      </c>
      <c r="L193" s="12">
        <f>Table3[[#This Row],[Volume]]/Table3[[#This Row],[Volume average]]</f>
        <v>1.1603003434445187</v>
      </c>
      <c r="M193" s="10">
        <f>(Table3[[#This Row],[Price]]-Table3[[#This Row],[52 week high]])/Table3[[#This Row],[52 week high]]</f>
        <v>-0.11900369003690049</v>
      </c>
      <c r="N193" s="4" cm="1">
        <f t="array" ref="N193">_FV(Table3[[#This Row],[Company]],"52 week high",TRUE)</f>
        <v>32.520000000000003</v>
      </c>
      <c r="O193" s="4" cm="1">
        <f t="array" ref="O193">_FV(Table3[[#This Row],[Company]],"52 week low",TRUE)</f>
        <v>8.52</v>
      </c>
      <c r="P193" s="10">
        <f>(Table3[[#This Row],[Price]]-Table3[[#This Row],[52 week low]]) /Table3[[#This Row],[52 week low]]</f>
        <v>2.362676056338028</v>
      </c>
    </row>
    <row r="194" spans="1:16" ht="24.75" x14ac:dyDescent="0.25">
      <c r="A194" t="e" vm="195">
        <v>#VALUE!</v>
      </c>
      <c r="B194" s="3" t="str" cm="1">
        <f t="array" ref="B194">_FV(Table3[[#This Row],[Company]],"Ticker symbol",TRUE)</f>
        <v>SCHW</v>
      </c>
      <c r="C194" s="18" t="str" cm="1">
        <f t="array" ref="C194">_FV(A194,"Industry")</f>
        <v>Investment Banking &amp; Investment Services</v>
      </c>
      <c r="D194" s="4" cm="1">
        <f t="array" ref="D194">_FV(Table3[[#This Row],[Company]],"Price")</f>
        <v>63.75</v>
      </c>
      <c r="E194" s="8" cm="1">
        <f t="array" ref="E194">_FV(Table3[[#This Row],[Company]],"P/E",TRUE)</f>
        <v>30.690899999999999</v>
      </c>
      <c r="F194" s="5" cm="1">
        <f t="array" ref="F194">_FV(Table3[[#This Row],[Company]],"Change (%)",TRUE)</f>
        <v>-1.1014999999999999E-2</v>
      </c>
      <c r="G194" s="22" cm="1">
        <f t="array" ref="G194">_FV(Table3[[#This Row],[Company]],"Change % (Extended hours)",TRUE)</f>
        <v>3.9220000000000001E-3</v>
      </c>
      <c r="H194" s="8" cm="1">
        <f t="array" ref="H194">_FV(Table3[[#This Row],[Company]],"Beta")</f>
        <v>1.0704</v>
      </c>
      <c r="I194" s="6" cm="1">
        <f t="array" ref="I194">_FV(Table3[[#This Row],[Company]],"Market cap",TRUE)</f>
        <v>121335900000</v>
      </c>
      <c r="J194" s="9" cm="1">
        <f t="array" ref="J194">_FV(Table3[[#This Row],[Company]],"Volume")</f>
        <v>9761810</v>
      </c>
      <c r="K194" s="9" cm="1">
        <f t="array" ref="K194">_FV(Table3[[#This Row],[Company]],"Volume average",TRUE)</f>
        <v>8414061</v>
      </c>
      <c r="L194" s="12">
        <f>Table3[[#This Row],[Volume]]/Table3[[#This Row],[Volume average]]</f>
        <v>1.1601781826872897</v>
      </c>
      <c r="M194" s="10">
        <f>(Table3[[#This Row],[Price]]-Table3[[#This Row],[52 week high]])/Table3[[#This Row],[52 week high]]</f>
        <v>-4.2936496021618364E-2</v>
      </c>
      <c r="N194" s="4" cm="1">
        <f t="array" ref="N194">_FV(Table3[[#This Row],[Company]],"52 week high",TRUE)</f>
        <v>66.61</v>
      </c>
      <c r="O194" s="4" cm="1">
        <f t="array" ref="O194">_FV(Table3[[#This Row],[Company]],"52 week low",TRUE)</f>
        <v>28</v>
      </c>
      <c r="P194" s="10">
        <f>(Table3[[#This Row],[Price]]-Table3[[#This Row],[52 week low]]) /Table3[[#This Row],[52 week low]]</f>
        <v>1.2767857142857142</v>
      </c>
    </row>
    <row r="195" spans="1:16" x14ac:dyDescent="0.25">
      <c r="A195" t="e" vm="196">
        <v>#VALUE!</v>
      </c>
      <c r="B195" s="3" t="str" cm="1">
        <f t="array" ref="B195">_FV(Table3[[#This Row],[Company]],"Ticker symbol",TRUE)</f>
        <v>VTR</v>
      </c>
      <c r="C195" s="18" t="str" cm="1">
        <f t="array" ref="C195">_FV(A195,"Industry")</f>
        <v>Residential &amp; Commercial REIT</v>
      </c>
      <c r="D195" s="4" cm="1">
        <f t="array" ref="D195">_FV(Table3[[#This Row],[Company]],"Price")</f>
        <v>56.49</v>
      </c>
      <c r="E195" s="8" cm="1">
        <f t="array" ref="E195">_FV(Table3[[#This Row],[Company]],"P/E",TRUE)</f>
        <v>48.854500000000002</v>
      </c>
      <c r="F195" s="5" cm="1">
        <f t="array" ref="F195">_FV(Table3[[#This Row],[Company]],"Change (%)",TRUE)</f>
        <v>-5.9830000000000005E-3</v>
      </c>
      <c r="G195" s="22" cm="1">
        <f t="array" ref="G195">_FV(Table3[[#This Row],[Company]],"Change % (Extended hours)",TRUE)</f>
        <v>0</v>
      </c>
      <c r="H195" s="8" cm="1">
        <f t="array" ref="H195">_FV(Table3[[#This Row],[Company]],"Beta")</f>
        <v>1.3065</v>
      </c>
      <c r="I195" s="6" cm="1">
        <f t="array" ref="I195">_FV(Table3[[#This Row],[Company]],"Market cap",TRUE)</f>
        <v>21291880000</v>
      </c>
      <c r="J195" s="9" cm="1">
        <f t="array" ref="J195">_FV(Table3[[#This Row],[Company]],"Volume")</f>
        <v>2368858</v>
      </c>
      <c r="K195" s="9" cm="1">
        <f t="array" ref="K195">_FV(Table3[[#This Row],[Company]],"Volume average",TRUE)</f>
        <v>2047773</v>
      </c>
      <c r="L195" s="12">
        <f>Table3[[#This Row],[Volume]]/Table3[[#This Row],[Volume average]]</f>
        <v>1.1567971645294668</v>
      </c>
      <c r="M195" s="10">
        <f>(Table3[[#This Row],[Price]]-Table3[[#This Row],[52 week high]])/Table3[[#This Row],[52 week high]]</f>
        <v>-2.1479300190542092E-2</v>
      </c>
      <c r="N195" s="4" cm="1">
        <f t="array" ref="N195">_FV(Table3[[#This Row],[Company]],"52 week high",TRUE)</f>
        <v>57.73</v>
      </c>
      <c r="O195" s="4" cm="1">
        <f t="array" ref="O195">_FV(Table3[[#This Row],[Company]],"52 week low",TRUE)</f>
        <v>13.345000000000001</v>
      </c>
      <c r="P195" s="10">
        <f>(Table3[[#This Row],[Price]]-Table3[[#This Row],[52 week low]]) /Table3[[#This Row],[52 week low]]</f>
        <v>3.2330460846759088</v>
      </c>
    </row>
    <row r="196" spans="1:16" x14ac:dyDescent="0.25">
      <c r="A196" t="e" vm="197">
        <v>#VALUE!</v>
      </c>
      <c r="B196" s="3" t="str" cm="1">
        <f t="array" ref="B196">_FV(Table3[[#This Row],[Company]],"Ticker symbol",TRUE)</f>
        <v>MMC</v>
      </c>
      <c r="C196" s="18" t="str" cm="1">
        <f t="array" ref="C196">_FV(A196,"Industry")</f>
        <v>Insurance</v>
      </c>
      <c r="D196" s="4" cm="1">
        <f t="array" ref="D196">_FV(Table3[[#This Row],[Company]],"Price")</f>
        <v>116.81</v>
      </c>
      <c r="E196" s="8" cm="1">
        <f t="array" ref="E196">_FV(Table3[[#This Row],[Company]],"P/E",TRUE)</f>
        <v>29.775200000000002</v>
      </c>
      <c r="F196" s="5" cm="1">
        <f t="array" ref="F196">_FV(Table3[[#This Row],[Company]],"Change (%)",TRUE)</f>
        <v>-4.6020000000000002E-3</v>
      </c>
      <c r="G196" s="22" cm="1">
        <f t="array" ref="G196">_FV(Table3[[#This Row],[Company]],"Change % (Extended hours)",TRUE)</f>
        <v>8.9029999999999995E-3</v>
      </c>
      <c r="H196" s="8" cm="1">
        <f t="array" ref="H196">_FV(Table3[[#This Row],[Company]],"Beta")</f>
        <v>0.87370000000000003</v>
      </c>
      <c r="I196" s="6" cm="1">
        <f t="array" ref="I196">_FV(Table3[[#This Row],[Company]],"Market cap",TRUE)</f>
        <v>59635690000</v>
      </c>
      <c r="J196" s="9" cm="1">
        <f t="array" ref="J196">_FV(Table3[[#This Row],[Company]],"Volume")</f>
        <v>2038738</v>
      </c>
      <c r="K196" s="9" cm="1">
        <f t="array" ref="K196">_FV(Table3[[#This Row],[Company]],"Volume average",TRUE)</f>
        <v>1762980</v>
      </c>
      <c r="L196" s="12">
        <f>Table3[[#This Row],[Volume]]/Table3[[#This Row],[Volume average]]</f>
        <v>1.1564158413595163</v>
      </c>
      <c r="M196" s="10">
        <f>(Table3[[#This Row],[Price]]-Table3[[#This Row],[52 week high]])/Table3[[#This Row],[52 week high]]</f>
        <v>-3.438869141109363E-2</v>
      </c>
      <c r="N196" s="4" cm="1">
        <f t="array" ref="N196">_FV(Table3[[#This Row],[Company]],"52 week high",TRUE)</f>
        <v>120.97</v>
      </c>
      <c r="O196" s="4" cm="1">
        <f t="array" ref="O196">_FV(Table3[[#This Row],[Company]],"52 week low",TRUE)</f>
        <v>74.334999999999994</v>
      </c>
      <c r="P196" s="10">
        <f>(Table3[[#This Row],[Price]]-Table3[[#This Row],[52 week low]]) /Table3[[#This Row],[52 week low]]</f>
        <v>0.57139974440034991</v>
      </c>
    </row>
    <row r="197" spans="1:16" x14ac:dyDescent="0.25">
      <c r="A197" t="e" vm="198">
        <v>#VALUE!</v>
      </c>
      <c r="B197" s="3" t="str" cm="1">
        <f t="array" ref="B197">_FV(Table3[[#This Row],[Company]],"Ticker symbol",TRUE)</f>
        <v>TRV</v>
      </c>
      <c r="C197" s="18" t="str" cm="1">
        <f t="array" ref="C197">_FV(A197,"Industry")</f>
        <v>Insurance</v>
      </c>
      <c r="D197" s="4" cm="1">
        <f t="array" ref="D197">_FV(Table3[[#This Row],[Company]],"Price")</f>
        <v>153.82</v>
      </c>
      <c r="E197" s="8" cm="1">
        <f t="array" ref="E197">_FV(Table3[[#This Row],[Company]],"P/E",TRUE)</f>
        <v>14.765499999999999</v>
      </c>
      <c r="F197" s="5" cm="1">
        <f t="array" ref="F197">_FV(Table3[[#This Row],[Company]],"Change (%)",TRUE)</f>
        <v>-6.9720000000000008E-3</v>
      </c>
      <c r="G197" s="22" cm="1">
        <f t="array" ref="G197">_FV(Table3[[#This Row],[Company]],"Change % (Extended hours)",TRUE)</f>
        <v>0</v>
      </c>
      <c r="H197" s="8" cm="1">
        <f t="array" ref="H197">_FV(Table3[[#This Row],[Company]],"Beta")</f>
        <v>0.75829999999999997</v>
      </c>
      <c r="I197" s="6" cm="1">
        <f t="array" ref="I197">_FV(Table3[[#This Row],[Company]],"Market cap",TRUE)</f>
        <v>39282390000</v>
      </c>
      <c r="J197" s="9" cm="1">
        <f t="array" ref="J197">_FV(Table3[[#This Row],[Company]],"Volume")</f>
        <v>1420074</v>
      </c>
      <c r="K197" s="9" cm="1">
        <f t="array" ref="K197">_FV(Table3[[#This Row],[Company]],"Volume average",TRUE)</f>
        <v>1230623</v>
      </c>
      <c r="L197" s="12">
        <f>Table3[[#This Row],[Volume]]/Table3[[#This Row],[Volume average]]</f>
        <v>1.1539472283550689</v>
      </c>
      <c r="M197" s="10">
        <f>(Table3[[#This Row],[Price]]-Table3[[#This Row],[52 week high]])/Table3[[#This Row],[52 week high]]</f>
        <v>-2.1812400635930092E-2</v>
      </c>
      <c r="N197" s="4" cm="1">
        <f t="array" ref="N197">_FV(Table3[[#This Row],[Company]],"52 week high",TRUE)</f>
        <v>157.25</v>
      </c>
      <c r="O197" s="4" cm="1">
        <f t="array" ref="O197">_FV(Table3[[#This Row],[Company]],"52 week low",TRUE)</f>
        <v>76.989999999999995</v>
      </c>
      <c r="P197" s="10">
        <f>(Table3[[#This Row],[Price]]-Table3[[#This Row],[52 week low]]) /Table3[[#This Row],[52 week low]]</f>
        <v>0.99792180802701658</v>
      </c>
    </row>
    <row r="198" spans="1:16" x14ac:dyDescent="0.25">
      <c r="A198" t="e" vm="199">
        <v>#VALUE!</v>
      </c>
      <c r="B198" s="3" t="str" cm="1">
        <f t="array" ref="B198">_FV(Table3[[#This Row],[Company]],"Ticker symbol",TRUE)</f>
        <v>BBY</v>
      </c>
      <c r="C198" s="18" t="str" cm="1">
        <f t="array" ref="C198">_FV(A198,"Industry")</f>
        <v>Specialty Retailers</v>
      </c>
      <c r="D198" s="4" cm="1">
        <f t="array" ref="D198">_FV(Table3[[#This Row],[Company]],"Price")</f>
        <v>105.82</v>
      </c>
      <c r="E198" s="8" cm="1">
        <f t="array" ref="E198">_FV(Table3[[#This Row],[Company]],"P/E",TRUE)</f>
        <v>15.5761</v>
      </c>
      <c r="F198" s="5" cm="1">
        <f t="array" ref="F198">_FV(Table3[[#This Row],[Company]],"Change (%)",TRUE)</f>
        <v>-7.038E-3</v>
      </c>
      <c r="G198" s="22" cm="1">
        <f t="array" ref="G198">_FV(Table3[[#This Row],[Company]],"Change % (Extended hours)",TRUE)</f>
        <v>-1.134E-3</v>
      </c>
      <c r="H198" s="8" cm="1">
        <f t="array" ref="H198">_FV(Table3[[#This Row],[Company]],"Beta")</f>
        <v>1.5525</v>
      </c>
      <c r="I198" s="6" cm="1">
        <f t="array" ref="I198">_FV(Table3[[#This Row],[Company]],"Market cap",TRUE)</f>
        <v>27595750000</v>
      </c>
      <c r="J198" s="9" cm="1">
        <f t="array" ref="J198">_FV(Table3[[#This Row],[Company]],"Volume")</f>
        <v>3294996</v>
      </c>
      <c r="K198" s="9" cm="1">
        <f t="array" ref="K198">_FV(Table3[[#This Row],[Company]],"Volume average",TRUE)</f>
        <v>2861099</v>
      </c>
      <c r="L198" s="12">
        <f>Table3[[#This Row],[Volume]]/Table3[[#This Row],[Volume average]]</f>
        <v>1.1516539623410444</v>
      </c>
      <c r="M198" s="10">
        <f>(Table3[[#This Row],[Price]]-Table3[[#This Row],[52 week high]])/Table3[[#This Row],[52 week high]]</f>
        <v>-0.152694371046521</v>
      </c>
      <c r="N198" s="4" cm="1">
        <f t="array" ref="N198">_FV(Table3[[#This Row],[Company]],"52 week high",TRUE)</f>
        <v>124.89</v>
      </c>
      <c r="O198" s="4" cm="1">
        <f t="array" ref="O198">_FV(Table3[[#This Row],[Company]],"52 week low",TRUE)</f>
        <v>48.104999999999997</v>
      </c>
      <c r="P198" s="10">
        <f>(Table3[[#This Row],[Price]]-Table3[[#This Row],[52 week low]]) /Table3[[#This Row],[52 week low]]</f>
        <v>1.1997713335412119</v>
      </c>
    </row>
    <row r="199" spans="1:16" x14ac:dyDescent="0.25">
      <c r="A199" t="e" vm="200">
        <v>#VALUE!</v>
      </c>
      <c r="B199" s="3" t="str" cm="1">
        <f t="array" ref="B199">_FV(Table3[[#This Row],[Company]],"Ticker symbol",TRUE)</f>
        <v>MRK</v>
      </c>
      <c r="C199" s="18" t="str" cm="1">
        <f t="array" ref="C199">_FV(A199,"Industry")</f>
        <v>Pharmaceuticals</v>
      </c>
      <c r="D199" s="4" cm="1">
        <f t="array" ref="D199">_FV(Table3[[#This Row],[Company]],"Price")</f>
        <v>74.14</v>
      </c>
      <c r="E199" s="8" cm="1">
        <f t="array" ref="E199">_FV(Table3[[#This Row],[Company]],"P/E",TRUE)</f>
        <v>26.6922</v>
      </c>
      <c r="F199" s="5" cm="1">
        <f t="array" ref="F199">_FV(Table3[[#This Row],[Company]],"Change (%)",TRUE)</f>
        <v>-4.0450000000000002E-4</v>
      </c>
      <c r="G199" s="22" cm="1">
        <f t="array" ref="G199">_FV(Table3[[#This Row],[Company]],"Change % (Extended hours)",TRUE)</f>
        <v>8.0929999999999995E-3</v>
      </c>
      <c r="H199" s="8" cm="1">
        <f t="array" ref="H199">_FV(Table3[[#This Row],[Company]],"Beta")</f>
        <v>0.41949999999999998</v>
      </c>
      <c r="I199" s="6" cm="1">
        <f t="array" ref="I199">_FV(Table3[[#This Row],[Company]],"Market cap",TRUE)</f>
        <v>187673500000</v>
      </c>
      <c r="J199" s="9" cm="1">
        <f t="array" ref="J199">_FV(Table3[[#This Row],[Company]],"Volume")</f>
        <v>13539995</v>
      </c>
      <c r="K199" s="9" cm="1">
        <f t="array" ref="K199">_FV(Table3[[#This Row],[Company]],"Volume average",TRUE)</f>
        <v>11773267</v>
      </c>
      <c r="L199" s="12">
        <f>Table3[[#This Row],[Volume]]/Table3[[#This Row],[Volume average]]</f>
        <v>1.150062680137977</v>
      </c>
      <c r="M199" s="10">
        <f>(Table3[[#This Row],[Price]]-Table3[[#This Row],[52 week high]])/Table3[[#This Row],[52 week high]]</f>
        <v>-0.15558086560364462</v>
      </c>
      <c r="N199" s="4" cm="1">
        <f t="array" ref="N199">_FV(Table3[[#This Row],[Company]],"52 week high",TRUE)</f>
        <v>87.8</v>
      </c>
      <c r="O199" s="4" cm="1">
        <f t="array" ref="O199">_FV(Table3[[#This Row],[Company]],"52 week low",TRUE)</f>
        <v>65.25</v>
      </c>
      <c r="P199" s="10">
        <f>(Table3[[#This Row],[Price]]-Table3[[#This Row],[52 week low]]) /Table3[[#This Row],[52 week low]]</f>
        <v>0.13624521072796936</v>
      </c>
    </row>
    <row r="200" spans="1:16" x14ac:dyDescent="0.25">
      <c r="A200" t="e" vm="201">
        <v>#VALUE!</v>
      </c>
      <c r="B200" s="3" t="str" cm="1">
        <f t="array" ref="B200">_FV(Table3[[#This Row],[Company]],"Ticker symbol",TRUE)</f>
        <v>TYL</v>
      </c>
      <c r="C200" s="18" t="str" cm="1">
        <f t="array" ref="C200">_FV(A200,"Industry")</f>
        <v>Software &amp; IT Services</v>
      </c>
      <c r="D200" s="4" cm="1">
        <f t="array" ref="D200">_FV(Table3[[#This Row],[Company]],"Price")</f>
        <v>403.35</v>
      </c>
      <c r="E200" s="8" cm="1">
        <f t="array" ref="E200">_FV(Table3[[#This Row],[Company]],"P/E",TRUE)</f>
        <v>84.727999999999994</v>
      </c>
      <c r="F200" s="5" cm="1">
        <f t="array" ref="F200">_FV(Table3[[#This Row],[Company]],"Change (%)",TRUE)</f>
        <v>1.2729999999999998E-2</v>
      </c>
      <c r="G200" s="22" cm="1">
        <f t="array" ref="G200">_FV(Table3[[#This Row],[Company]],"Change % (Extended hours)",TRUE)</f>
        <v>0</v>
      </c>
      <c r="H200" s="8" cm="1">
        <f t="array" ref="H200">_FV(Table3[[#This Row],[Company]],"Beta")</f>
        <v>0.61470000000000002</v>
      </c>
      <c r="I200" s="6" cm="1">
        <f t="array" ref="I200">_FV(Table3[[#This Row],[Company]],"Market cap",TRUE)</f>
        <v>16160900000</v>
      </c>
      <c r="J200" s="9" cm="1">
        <f t="array" ref="J200">_FV(Table3[[#This Row],[Company]],"Volume")</f>
        <v>430838</v>
      </c>
      <c r="K200" s="9" cm="1">
        <f t="array" ref="K200">_FV(Table3[[#This Row],[Company]],"Volume average",TRUE)</f>
        <v>374833</v>
      </c>
      <c r="L200" s="12">
        <f>Table3[[#This Row],[Volume]]/Table3[[#This Row],[Volume average]]</f>
        <v>1.149413205347448</v>
      </c>
      <c r="M200" s="10">
        <f>(Table3[[#This Row],[Price]]-Table3[[#This Row],[52 week high]])/Table3[[#This Row],[52 week high]]</f>
        <v>-0.15931094135915044</v>
      </c>
      <c r="N200" s="4" cm="1">
        <f t="array" ref="N200">_FV(Table3[[#This Row],[Company]],"52 week high",TRUE)</f>
        <v>479.78500000000003</v>
      </c>
      <c r="O200" s="4" cm="1">
        <f t="array" ref="O200">_FV(Table3[[#This Row],[Company]],"52 week low",TRUE)</f>
        <v>247.22</v>
      </c>
      <c r="P200" s="10">
        <f>(Table3[[#This Row],[Price]]-Table3[[#This Row],[52 week low]]) /Table3[[#This Row],[52 week low]]</f>
        <v>0.63154275544049843</v>
      </c>
    </row>
    <row r="201" spans="1:16" x14ac:dyDescent="0.25">
      <c r="A201" t="e" vm="202">
        <v>#VALUE!</v>
      </c>
      <c r="B201" s="3" t="str" cm="1">
        <f t="array" ref="B201">_FV(Table3[[#This Row],[Company]],"Ticker symbol",TRUE)</f>
        <v>HAS</v>
      </c>
      <c r="C201" s="18" t="str" cm="1">
        <f t="array" ref="C201">_FV(A201,"Industry")</f>
        <v>Leisure Products</v>
      </c>
      <c r="D201" s="4" cm="1">
        <f t="array" ref="D201">_FV(Table3[[#This Row],[Company]],"Price")</f>
        <v>95.82</v>
      </c>
      <c r="E201" s="8" cm="1">
        <f t="array" ref="E201">_FV(Table3[[#This Row],[Company]],"P/E",TRUE)</f>
        <v>60.283700000000003</v>
      </c>
      <c r="F201" s="5" cm="1">
        <f t="array" ref="F201">_FV(Table3[[#This Row],[Company]],"Change (%)",TRUE)</f>
        <v>-1.5108999999999999E-2</v>
      </c>
      <c r="G201" s="22" cm="1">
        <f t="array" ref="G201">_FV(Table3[[#This Row],[Company]],"Change % (Extended hours)",TRUE)</f>
        <v>0</v>
      </c>
      <c r="H201" s="8" cm="1">
        <f t="array" ref="H201">_FV(Table3[[#This Row],[Company]],"Beta")</f>
        <v>0.9718</v>
      </c>
      <c r="I201" s="6" cm="1">
        <f t="array" ref="I201">_FV(Table3[[#This Row],[Company]],"Market cap",TRUE)</f>
        <v>13362950000</v>
      </c>
      <c r="J201" s="9" cm="1">
        <f t="array" ref="J201">_FV(Table3[[#This Row],[Company]],"Volume")</f>
        <v>1167129</v>
      </c>
      <c r="K201" s="9" cm="1">
        <f t="array" ref="K201">_FV(Table3[[#This Row],[Company]],"Volume average",TRUE)</f>
        <v>1023783</v>
      </c>
      <c r="L201" s="12">
        <f>Table3[[#This Row],[Volume]]/Table3[[#This Row],[Volume average]]</f>
        <v>1.1400159994842658</v>
      </c>
      <c r="M201" s="10">
        <f>(Table3[[#This Row],[Price]]-Table3[[#This Row],[52 week high]])/Table3[[#This Row],[52 week high]]</f>
        <v>-5.3536151718688287E-2</v>
      </c>
      <c r="N201" s="4" cm="1">
        <f t="array" ref="N201">_FV(Table3[[#This Row],[Company]],"52 week high",TRUE)</f>
        <v>101.24</v>
      </c>
      <c r="O201" s="4" cm="1">
        <f t="array" ref="O201">_FV(Table3[[#This Row],[Company]],"52 week low",TRUE)</f>
        <v>41.33</v>
      </c>
      <c r="P201" s="10">
        <f>(Table3[[#This Row],[Price]]-Table3[[#This Row],[52 week low]]) /Table3[[#This Row],[52 week low]]</f>
        <v>1.3184127752238084</v>
      </c>
    </row>
    <row r="202" spans="1:16" x14ac:dyDescent="0.25">
      <c r="A202" t="e" vm="203">
        <v>#VALUE!</v>
      </c>
      <c r="B202" s="3" t="str" cm="1">
        <f t="array" ref="B202">_FV(Table3[[#This Row],[Company]],"Ticker symbol",TRUE)</f>
        <v>EXPD</v>
      </c>
      <c r="C202" s="18" t="str" cm="1">
        <f t="array" ref="C202">_FV(A202,"Industry")</f>
        <v>Freight &amp; Logistics Services</v>
      </c>
      <c r="D202" s="4" cm="1">
        <f t="array" ref="D202">_FV(Table3[[#This Row],[Company]],"Price")</f>
        <v>97.46</v>
      </c>
      <c r="E202" s="8" cm="1">
        <f t="array" ref="E202">_FV(Table3[[#This Row],[Company]],"P/E",TRUE)</f>
        <v>23.6554</v>
      </c>
      <c r="F202" s="5" cm="1">
        <f t="array" ref="F202">_FV(Table3[[#This Row],[Company]],"Change (%)",TRUE)</f>
        <v>1.0995999999999999E-2</v>
      </c>
      <c r="G202" s="22" cm="1">
        <f t="array" ref="G202">_FV(Table3[[#This Row],[Company]],"Change % (Extended hours)",TRUE)</f>
        <v>-9.5420000000000001E-3</v>
      </c>
      <c r="H202" s="8" cm="1">
        <f t="array" ref="H202">_FV(Table3[[#This Row],[Company]],"Beta")</f>
        <v>0.76080000000000003</v>
      </c>
      <c r="I202" s="6" cm="1">
        <f t="array" ref="I202">_FV(Table3[[#This Row],[Company]],"Market cap",TRUE)</f>
        <v>16327350000</v>
      </c>
      <c r="J202" s="9" cm="1">
        <f t="array" ref="J202">_FV(Table3[[#This Row],[Company]],"Volume")</f>
        <v>1298649</v>
      </c>
      <c r="K202" s="9" cm="1">
        <f t="array" ref="K202">_FV(Table3[[#This Row],[Company]],"Volume average",TRUE)</f>
        <v>1139983</v>
      </c>
      <c r="L202" s="12">
        <f>Table3[[#This Row],[Volume]]/Table3[[#This Row],[Volume average]]</f>
        <v>1.1391827772870298</v>
      </c>
      <c r="M202" s="10">
        <f>(Table3[[#This Row],[Price]]-Table3[[#This Row],[52 week high]])/Table3[[#This Row],[52 week high]]</f>
        <v>-1.4161440420797144E-2</v>
      </c>
      <c r="N202" s="4" cm="1">
        <f t="array" ref="N202">_FV(Table3[[#This Row],[Company]],"52 week high",TRUE)</f>
        <v>98.86</v>
      </c>
      <c r="O202" s="4" cm="1">
        <f t="array" ref="O202">_FV(Table3[[#This Row],[Company]],"52 week low",TRUE)</f>
        <v>52.55</v>
      </c>
      <c r="P202" s="10">
        <f>(Table3[[#This Row],[Price]]-Table3[[#This Row],[52 week low]]) /Table3[[#This Row],[52 week low]]</f>
        <v>0.85461465271170312</v>
      </c>
    </row>
    <row r="203" spans="1:16" x14ac:dyDescent="0.25">
      <c r="A203" t="e" vm="204">
        <v>#VALUE!</v>
      </c>
      <c r="B203" s="3" t="str" cm="1">
        <f t="array" ref="B203">_FV(Table3[[#This Row],[Company]],"Ticker symbol",TRUE)</f>
        <v>CTLT</v>
      </c>
      <c r="C203" s="18" t="str" cm="1">
        <f t="array" ref="C203">_FV(A203,"Industry")</f>
        <v>Pharmaceuticals</v>
      </c>
      <c r="D203" s="4" cm="1">
        <f t="array" ref="D203">_FV(Table3[[#This Row],[Company]],"Price")</f>
        <v>103.3</v>
      </c>
      <c r="E203" s="8" cm="1">
        <f t="array" ref="E203">_FV(Table3[[#This Row],[Company]],"P/E",TRUE)</f>
        <v>57.197099999999999</v>
      </c>
      <c r="F203" s="5" cm="1">
        <f t="array" ref="F203">_FV(Table3[[#This Row],[Company]],"Change (%)",TRUE)</f>
        <v>1.7634E-2</v>
      </c>
      <c r="G203" s="22" cm="1">
        <f t="array" ref="G203">_FV(Table3[[#This Row],[Company]],"Change % (Extended hours)",TRUE)</f>
        <v>0</v>
      </c>
      <c r="H203" s="8" cm="1">
        <f t="array" ref="H203">_FV(Table3[[#This Row],[Company]],"Beta")</f>
        <v>1.4935</v>
      </c>
      <c r="I203" s="6" cm="1">
        <f t="array" ref="I203">_FV(Table3[[#This Row],[Company]],"Market cap",TRUE)</f>
        <v>17279690000</v>
      </c>
      <c r="J203" s="9" cm="1">
        <f t="array" ref="J203">_FV(Table3[[#This Row],[Company]],"Volume")</f>
        <v>1172919</v>
      </c>
      <c r="K203" s="9" cm="1">
        <f t="array" ref="K203">_FV(Table3[[#This Row],[Company]],"Volume average",TRUE)</f>
        <v>1030100</v>
      </c>
      <c r="L203" s="12">
        <f>Table3[[#This Row],[Volume]]/Table3[[#This Row],[Volume average]]</f>
        <v>1.1386457625473254</v>
      </c>
      <c r="M203" s="10">
        <f>(Table3[[#This Row],[Price]]-Table3[[#This Row],[52 week high]])/Table3[[#This Row],[52 week high]]</f>
        <v>-0.19094611528822061</v>
      </c>
      <c r="N203" s="4" cm="1">
        <f t="array" ref="N203">_FV(Table3[[#This Row],[Company]],"52 week high",TRUE)</f>
        <v>127.68</v>
      </c>
      <c r="O203" s="4" cm="1">
        <f t="array" ref="O203">_FV(Table3[[#This Row],[Company]],"52 week low",TRUE)</f>
        <v>31.04</v>
      </c>
      <c r="P203" s="10">
        <f>(Table3[[#This Row],[Price]]-Table3[[#This Row],[52 week low]]) /Table3[[#This Row],[52 week low]]</f>
        <v>2.3279639175257731</v>
      </c>
    </row>
    <row r="204" spans="1:16" x14ac:dyDescent="0.25">
      <c r="A204" t="e" vm="205">
        <v>#VALUE!</v>
      </c>
      <c r="B204" s="3" t="str" cm="1">
        <f t="array" ref="B204">_FV(Table3[[#This Row],[Company]],"Ticker symbol",TRUE)</f>
        <v>BWA</v>
      </c>
      <c r="C204" s="18" t="str" cm="1">
        <f t="array" ref="C204">_FV(A204,"Industry")</f>
        <v>Automobiles &amp; Auto Parts</v>
      </c>
      <c r="D204" s="4" cm="1">
        <f t="array" ref="D204">_FV(Table3[[#This Row],[Company]],"Price")</f>
        <v>48.91</v>
      </c>
      <c r="E204" s="8" cm="1">
        <f t="array" ref="E204">_FV(Table3[[#This Row],[Company]],"P/E",TRUE)</f>
        <v>22.5654</v>
      </c>
      <c r="F204" s="5" cm="1">
        <f t="array" ref="F204">_FV(Table3[[#This Row],[Company]],"Change (%)",TRUE)</f>
        <v>-1.6093E-2</v>
      </c>
      <c r="G204" s="22" cm="1">
        <f t="array" ref="G204">_FV(Table3[[#This Row],[Company]],"Change % (Extended hours)",TRUE)</f>
        <v>5.9290000000000002E-3</v>
      </c>
      <c r="H204" s="8" cm="1">
        <f t="array" ref="H204">_FV(Table3[[#This Row],[Company]],"Beta")</f>
        <v>1.5832999999999999</v>
      </c>
      <c r="I204" s="6" cm="1">
        <f t="array" ref="I204">_FV(Table3[[#This Row],[Company]],"Market cap",TRUE)</f>
        <v>11881740000</v>
      </c>
      <c r="J204" s="9" cm="1">
        <f t="array" ref="J204">_FV(Table3[[#This Row],[Company]],"Volume")</f>
        <v>3071812</v>
      </c>
      <c r="K204" s="9" cm="1">
        <f t="array" ref="K204">_FV(Table3[[#This Row],[Company]],"Volume average",TRUE)</f>
        <v>2700277</v>
      </c>
      <c r="L204" s="12">
        <f>Table3[[#This Row],[Volume]]/Table3[[#This Row],[Volume average]]</f>
        <v>1.1375914396930389</v>
      </c>
      <c r="M204" s="10">
        <f>(Table3[[#This Row],[Price]]-Table3[[#This Row],[52 week high]])/Table3[[#This Row],[52 week high]]</f>
        <v>-3.2060162279833854E-2</v>
      </c>
      <c r="N204" s="4" cm="1">
        <f t="array" ref="N204">_FV(Table3[[#This Row],[Company]],"52 week high",TRUE)</f>
        <v>50.53</v>
      </c>
      <c r="O204" s="4" cm="1">
        <f t="array" ref="O204">_FV(Table3[[#This Row],[Company]],"52 week low",TRUE)</f>
        <v>17</v>
      </c>
      <c r="P204" s="10">
        <f>(Table3[[#This Row],[Price]]-Table3[[#This Row],[52 week low]]) /Table3[[#This Row],[52 week low]]</f>
        <v>1.8770588235294117</v>
      </c>
    </row>
    <row r="205" spans="1:16" x14ac:dyDescent="0.25">
      <c r="A205" t="e" vm="206">
        <v>#VALUE!</v>
      </c>
      <c r="B205" s="3" t="str" cm="1">
        <f t="array" ref="B205">_FV(Table3[[#This Row],[Company]],"Ticker symbol",TRUE)</f>
        <v>ALL</v>
      </c>
      <c r="C205" s="18" t="str" cm="1">
        <f t="array" ref="C205">_FV(A205,"Industry")</f>
        <v>Insurance</v>
      </c>
      <c r="D205" s="4" cm="1">
        <f t="array" ref="D205">_FV(Table3[[#This Row],[Company]],"Price")</f>
        <v>111.59</v>
      </c>
      <c r="E205" s="8" cm="1">
        <f t="array" ref="E205">_FV(Table3[[#This Row],[Company]],"P/E",TRUE)</f>
        <v>6.4869000000000003</v>
      </c>
      <c r="F205" s="5" cm="1">
        <f t="array" ref="F205">_FV(Table3[[#This Row],[Company]],"Change (%)",TRUE)</f>
        <v>-1.4919E-2</v>
      </c>
      <c r="G205" s="22" cm="1">
        <f t="array" ref="G205">_FV(Table3[[#This Row],[Company]],"Change % (Extended hours)",TRUE)</f>
        <v>2.33E-3</v>
      </c>
      <c r="H205" s="8" cm="1">
        <f t="array" ref="H205">_FV(Table3[[#This Row],[Company]],"Beta")</f>
        <v>0.81510000000000005</v>
      </c>
      <c r="I205" s="6" cm="1">
        <f t="array" ref="I205">_FV(Table3[[#This Row],[Company]],"Market cap",TRUE)</f>
        <v>34309500000</v>
      </c>
      <c r="J205" s="9" cm="1">
        <f t="array" ref="J205">_FV(Table3[[#This Row],[Company]],"Volume")</f>
        <v>2272763</v>
      </c>
      <c r="K205" s="9" cm="1">
        <f t="array" ref="K205">_FV(Table3[[#This Row],[Company]],"Volume average",TRUE)</f>
        <v>2003826</v>
      </c>
      <c r="L205" s="12">
        <f>Table3[[#This Row],[Volume]]/Table3[[#This Row],[Volume average]]</f>
        <v>1.1342117529166704</v>
      </c>
      <c r="M205" s="10">
        <f>(Table3[[#This Row],[Price]]-Table3[[#This Row],[52 week high]])/Table3[[#This Row],[52 week high]]</f>
        <v>-4.3582601242768318E-2</v>
      </c>
      <c r="N205" s="4" cm="1">
        <f t="array" ref="N205">_FV(Table3[[#This Row],[Company]],"52 week high",TRUE)</f>
        <v>116.675</v>
      </c>
      <c r="O205" s="4" cm="1">
        <f t="array" ref="O205">_FV(Table3[[#This Row],[Company]],"52 week low",TRUE)</f>
        <v>64.13</v>
      </c>
      <c r="P205" s="10">
        <f>(Table3[[#This Row],[Price]]-Table3[[#This Row],[52 week low]]) /Table3[[#This Row],[52 week low]]</f>
        <v>0.74005925463901467</v>
      </c>
    </row>
    <row r="206" spans="1:16" x14ac:dyDescent="0.25">
      <c r="A206" t="e" vm="207">
        <v>#VALUE!</v>
      </c>
      <c r="B206" s="3" t="str" cm="1">
        <f t="array" ref="B206">_FV(Table3[[#This Row],[Company]],"Ticker symbol",TRUE)</f>
        <v>LYB</v>
      </c>
      <c r="C206" s="18" t="str" cm="1">
        <f t="array" ref="C206">_FV(A206,"Industry")</f>
        <v>Chemicals</v>
      </c>
      <c r="D206" s="4" cm="1">
        <f t="array" ref="D206">_FV(Table3[[#This Row],[Company]],"Price")</f>
        <v>107.17</v>
      </c>
      <c r="E206" s="8" cm="1">
        <f t="array" ref="E206">_FV(Table3[[#This Row],[Company]],"P/E",TRUE)</f>
        <v>25.5456</v>
      </c>
      <c r="F206" s="5" cm="1">
        <f t="array" ref="F206">_FV(Table3[[#This Row],[Company]],"Change (%)",TRUE)</f>
        <v>-1.4619E-2</v>
      </c>
      <c r="G206" s="22" cm="1">
        <f t="array" ref="G206">_FV(Table3[[#This Row],[Company]],"Change % (Extended hours)",TRUE)</f>
        <v>5.1320000000000003E-3</v>
      </c>
      <c r="H206" s="8" cm="1">
        <f t="array" ref="H206">_FV(Table3[[#This Row],[Company]],"Beta")</f>
        <v>1.5804</v>
      </c>
      <c r="I206" s="6" cm="1">
        <f t="array" ref="I206">_FV(Table3[[#This Row],[Company]],"Market cap",TRUE)</f>
        <v>36340260000</v>
      </c>
      <c r="J206" s="9" cm="1">
        <f t="array" ref="J206">_FV(Table3[[#This Row],[Company]],"Volume")</f>
        <v>1954510</v>
      </c>
      <c r="K206" s="9" cm="1">
        <f t="array" ref="K206">_FV(Table3[[#This Row],[Company]],"Volume average",TRUE)</f>
        <v>1724481</v>
      </c>
      <c r="L206" s="12">
        <f>Table3[[#This Row],[Volume]]/Table3[[#This Row],[Volume average]]</f>
        <v>1.1333902780024832</v>
      </c>
      <c r="M206" s="10">
        <f>(Table3[[#This Row],[Price]]-Table3[[#This Row],[52 week high]])/Table3[[#This Row],[52 week high]]</f>
        <v>-3.1975431307018264E-2</v>
      </c>
      <c r="N206" s="4" cm="1">
        <f t="array" ref="N206">_FV(Table3[[#This Row],[Company]],"52 week high",TRUE)</f>
        <v>110.71</v>
      </c>
      <c r="O206" s="4" cm="1">
        <f t="array" ref="O206">_FV(Table3[[#This Row],[Company]],"52 week low",TRUE)</f>
        <v>33.71</v>
      </c>
      <c r="P206" s="10">
        <f>(Table3[[#This Row],[Price]]-Table3[[#This Row],[52 week low]]) /Table3[[#This Row],[52 week low]]</f>
        <v>2.17917531889647</v>
      </c>
    </row>
    <row r="207" spans="1:16" x14ac:dyDescent="0.25">
      <c r="A207" t="e" vm="208">
        <v>#VALUE!</v>
      </c>
      <c r="B207" s="3" t="str" cm="1">
        <f t="array" ref="B207">_FV(Table3[[#This Row],[Company]],"Ticker symbol",TRUE)</f>
        <v>ECL</v>
      </c>
      <c r="C207" s="18" t="str" cm="1">
        <f t="array" ref="C207">_FV(A207,"Industry")</f>
        <v>Chemicals</v>
      </c>
      <c r="D207" s="4" cm="1">
        <f t="array" ref="D207">_FV(Table3[[#This Row],[Company]],"Price")</f>
        <v>214.48</v>
      </c>
      <c r="E207" s="8" cm="1">
        <f t="array" ref="E207">_FV(Table3[[#This Row],[Company]],"P/E",TRUE)</f>
        <v>62.871400000000001</v>
      </c>
      <c r="F207" s="5" cm="1">
        <f t="array" ref="F207">_FV(Table3[[#This Row],[Company]],"Change (%)",TRUE)</f>
        <v>1.3657999999999998E-2</v>
      </c>
      <c r="G207" s="22" cm="1">
        <f t="array" ref="G207">_FV(Table3[[#This Row],[Company]],"Change % (Extended hours)",TRUE)</f>
        <v>0</v>
      </c>
      <c r="H207" s="8" cm="1">
        <f t="array" ref="H207">_FV(Table3[[#This Row],[Company]],"Beta")</f>
        <v>0.99629999999999996</v>
      </c>
      <c r="I207" s="6" cm="1">
        <f t="array" ref="I207">_FV(Table3[[#This Row],[Company]],"Market cap",TRUE)</f>
        <v>60482990000</v>
      </c>
      <c r="J207" s="9" cm="1">
        <f t="array" ref="J207">_FV(Table3[[#This Row],[Company]],"Volume")</f>
        <v>1114469</v>
      </c>
      <c r="K207" s="9" cm="1">
        <f t="array" ref="K207">_FV(Table3[[#This Row],[Company]],"Volume average",TRUE)</f>
        <v>983338</v>
      </c>
      <c r="L207" s="12">
        <f>Table3[[#This Row],[Volume]]/Table3[[#This Row],[Volume average]]</f>
        <v>1.1333529264606881</v>
      </c>
      <c r="M207" s="10">
        <f>(Table3[[#This Row],[Price]]-Table3[[#This Row],[52 week high]])/Table3[[#This Row],[52 week high]]</f>
        <v>-7.2959889349930945E-2</v>
      </c>
      <c r="N207" s="4" cm="1">
        <f t="array" ref="N207">_FV(Table3[[#This Row],[Company]],"52 week high",TRUE)</f>
        <v>231.36</v>
      </c>
      <c r="O207" s="4" cm="1">
        <f t="array" ref="O207">_FV(Table3[[#This Row],[Company]],"52 week low",TRUE)</f>
        <v>124.6</v>
      </c>
      <c r="P207" s="10">
        <f>(Table3[[#This Row],[Price]]-Table3[[#This Row],[52 week low]]) /Table3[[#This Row],[52 week low]]</f>
        <v>0.72134831460674154</v>
      </c>
    </row>
    <row r="208" spans="1:16" ht="24.75" x14ac:dyDescent="0.25">
      <c r="A208" t="e" vm="209">
        <v>#VALUE!</v>
      </c>
      <c r="B208" s="3" t="str" cm="1">
        <f t="array" ref="B208">_FV(Table3[[#This Row],[Company]],"Ticker symbol",TRUE)</f>
        <v>ETN</v>
      </c>
      <c r="C208" s="18" t="str" cm="1">
        <f t="array" ref="C208">_FV(A208,"Industry")</f>
        <v>Machinery, Equipment &amp; Components</v>
      </c>
      <c r="D208" s="4" cm="1">
        <f t="array" ref="D208">_FV(Table3[[#This Row],[Company]],"Price")</f>
        <v>136.25</v>
      </c>
      <c r="E208" s="8" cm="1">
        <f t="array" ref="E208">_FV(Table3[[#This Row],[Company]],"P/E",TRUE)</f>
        <v>40.013800000000003</v>
      </c>
      <c r="F208" s="5" cm="1">
        <f t="array" ref="F208">_FV(Table3[[#This Row],[Company]],"Change (%)",TRUE)</f>
        <v>-2.2877000000000002E-2</v>
      </c>
      <c r="G208" s="22" cm="1">
        <f t="array" ref="G208">_FV(Table3[[#This Row],[Company]],"Change % (Extended hours)",TRUE)</f>
        <v>0</v>
      </c>
      <c r="H208" s="8" cm="1">
        <f t="array" ref="H208">_FV(Table3[[#This Row],[Company]],"Beta")</f>
        <v>1.1456</v>
      </c>
      <c r="I208" s="6" cm="1">
        <f t="array" ref="I208">_FV(Table3[[#This Row],[Company]],"Market cap",TRUE)</f>
        <v>55511060000</v>
      </c>
      <c r="J208" s="9" cm="1">
        <f t="array" ref="J208">_FV(Table3[[#This Row],[Company]],"Volume")</f>
        <v>2805009</v>
      </c>
      <c r="K208" s="9" cm="1">
        <f t="array" ref="K208">_FV(Table3[[#This Row],[Company]],"Volume average",TRUE)</f>
        <v>2476678</v>
      </c>
      <c r="L208" s="12">
        <f>Table3[[#This Row],[Volume]]/Table3[[#This Row],[Volume average]]</f>
        <v>1.1325691107200855</v>
      </c>
      <c r="M208" s="10">
        <f>(Table3[[#This Row],[Price]]-Table3[[#This Row],[52 week high]])/Table3[[#This Row],[52 week high]]</f>
        <v>-3.4030485643388945E-2</v>
      </c>
      <c r="N208" s="4" cm="1">
        <f t="array" ref="N208">_FV(Table3[[#This Row],[Company]],"52 week high",TRUE)</f>
        <v>141.05000000000001</v>
      </c>
      <c r="O208" s="4" cm="1">
        <f t="array" ref="O208">_FV(Table3[[#This Row],[Company]],"52 week low",TRUE)</f>
        <v>56.414999999999999</v>
      </c>
      <c r="P208" s="10">
        <f>(Table3[[#This Row],[Price]]-Table3[[#This Row],[52 week low]]) /Table3[[#This Row],[52 week low]]</f>
        <v>1.4151378179562175</v>
      </c>
    </row>
    <row r="209" spans="1:16" x14ac:dyDescent="0.25">
      <c r="A209" t="e" vm="210">
        <v>#VALUE!</v>
      </c>
      <c r="B209" s="3" t="str" cm="1">
        <f t="array" ref="B209">_FV(Table3[[#This Row],[Company]],"Ticker symbol",TRUE)</f>
        <v>XOM</v>
      </c>
      <c r="C209" s="18" t="str" cm="1">
        <f t="array" ref="C209">_FV(A209,"Industry")</f>
        <v>Oil &amp; Gas</v>
      </c>
      <c r="D209" s="4" cm="1">
        <f t="array" ref="D209">_FV(Table3[[#This Row],[Company]],"Price")</f>
        <v>59.93</v>
      </c>
      <c r="E209" s="8" cm="1">
        <f t="array" ref="E209">_FV(Table3[[#This Row],[Company]],"P/E",TRUE)</f>
        <v>0</v>
      </c>
      <c r="F209" s="5" cm="1">
        <f t="array" ref="F209">_FV(Table3[[#This Row],[Company]],"Change (%)",TRUE)</f>
        <v>-1.5443E-2</v>
      </c>
      <c r="G209" s="22" cm="1">
        <f t="array" ref="G209">_FV(Table3[[#This Row],[Company]],"Change % (Extended hours)",TRUE)</f>
        <v>8.3430000000000006E-4</v>
      </c>
      <c r="H209" s="8" cm="1">
        <f t="array" ref="H209">_FV(Table3[[#This Row],[Company]],"Beta")</f>
        <v>1.4063000000000001</v>
      </c>
      <c r="I209" s="6" cm="1">
        <f t="array" ref="I209">_FV(Table3[[#This Row],[Company]],"Market cap",TRUE)</f>
        <v>257692100000</v>
      </c>
      <c r="J209" s="9" cm="1">
        <f t="array" ref="J209">_FV(Table3[[#This Row],[Company]],"Volume")</f>
        <v>35645897</v>
      </c>
      <c r="K209" s="9" cm="1">
        <f t="array" ref="K209">_FV(Table3[[#This Row],[Company]],"Volume average",TRUE)</f>
        <v>31535335</v>
      </c>
      <c r="L209" s="12">
        <f>Table3[[#This Row],[Volume]]/Table3[[#This Row],[Volume average]]</f>
        <v>1.130347814602255</v>
      </c>
      <c r="M209" s="10">
        <f>(Table3[[#This Row],[Price]]-Table3[[#This Row],[52 week high]])/Table3[[#This Row],[52 week high]]</f>
        <v>-2.7268300600551854E-2</v>
      </c>
      <c r="N209" s="4" cm="1">
        <f t="array" ref="N209">_FV(Table3[[#This Row],[Company]],"52 week high",TRUE)</f>
        <v>61.61</v>
      </c>
      <c r="O209" s="4" cm="1">
        <f t="array" ref="O209">_FV(Table3[[#This Row],[Company]],"52 week low",TRUE)</f>
        <v>30.11</v>
      </c>
      <c r="P209" s="10">
        <f>(Table3[[#This Row],[Price]]-Table3[[#This Row],[52 week low]]) /Table3[[#This Row],[52 week low]]</f>
        <v>0.9903686482896048</v>
      </c>
    </row>
    <row r="210" spans="1:16" ht="24.75" x14ac:dyDescent="0.25">
      <c r="A210" t="e" vm="211">
        <v>#VALUE!</v>
      </c>
      <c r="B210" s="3" t="str" cm="1">
        <f t="array" ref="B210">_FV(Table3[[#This Row],[Company]],"Ticker symbol",TRUE)</f>
        <v>SPGI</v>
      </c>
      <c r="C210" s="18" t="str" cm="1">
        <f t="array" ref="C210">_FV(A210,"Industry")</f>
        <v>Professional &amp; Commercial Services</v>
      </c>
      <c r="D210" s="4" cm="1">
        <f t="array" ref="D210">_FV(Table3[[#This Row],[Company]],"Price")</f>
        <v>342.12</v>
      </c>
      <c r="E210" s="8" cm="1">
        <f t="array" ref="E210">_FV(Table3[[#This Row],[Company]],"P/E",TRUE)</f>
        <v>35.464799999999997</v>
      </c>
      <c r="F210" s="5" cm="1">
        <f t="array" ref="F210">_FV(Table3[[#This Row],[Company]],"Change (%)",TRUE)</f>
        <v>-1.751E-3</v>
      </c>
      <c r="G210" s="22" cm="1">
        <f t="array" ref="G210">_FV(Table3[[#This Row],[Company]],"Change % (Extended hours)",TRUE)</f>
        <v>2.3380000000000002E-4</v>
      </c>
      <c r="H210" s="8" cm="1">
        <f t="array" ref="H210">_FV(Table3[[#This Row],[Company]],"Beta")</f>
        <v>0.93610000000000004</v>
      </c>
      <c r="I210" s="6" cm="1">
        <f t="array" ref="I210">_FV(Table3[[#This Row],[Company]],"Market cap",TRUE)</f>
        <v>82492700000</v>
      </c>
      <c r="J210" s="9" cm="1">
        <f t="array" ref="J210">_FV(Table3[[#This Row],[Company]],"Volume")</f>
        <v>2063334</v>
      </c>
      <c r="K210" s="9" cm="1">
        <f t="array" ref="K210">_FV(Table3[[#This Row],[Company]],"Volume average",TRUE)</f>
        <v>1827646</v>
      </c>
      <c r="L210" s="12">
        <f>Table3[[#This Row],[Volume]]/Table3[[#This Row],[Volume average]]</f>
        <v>1.1289571394022693</v>
      </c>
      <c r="M210" s="10">
        <f>(Table3[[#This Row],[Price]]-Table3[[#This Row],[52 week high]])/Table3[[#This Row],[52 week high]]</f>
        <v>-9.9375865263344035E-2</v>
      </c>
      <c r="N210" s="4" cm="1">
        <f t="array" ref="N210">_FV(Table3[[#This Row],[Company]],"52 week high",TRUE)</f>
        <v>379.86989999999997</v>
      </c>
      <c r="O210" s="4" cm="1">
        <f t="array" ref="O210">_FV(Table3[[#This Row],[Company]],"52 week low",TRUE)</f>
        <v>186.05500000000001</v>
      </c>
      <c r="P210" s="10">
        <f>(Table3[[#This Row],[Price]]-Table3[[#This Row],[52 week low]]) /Table3[[#This Row],[52 week low]]</f>
        <v>0.8388111042433688</v>
      </c>
    </row>
    <row r="211" spans="1:16" x14ac:dyDescent="0.25">
      <c r="A211" t="e" vm="212">
        <v>#VALUE!</v>
      </c>
      <c r="B211" s="3" t="str" cm="1">
        <f t="array" ref="B211">_FV(Table3[[#This Row],[Company]],"Ticker symbol",TRUE)</f>
        <v>WAT</v>
      </c>
      <c r="C211" s="18" t="str" cm="1">
        <f t="array" ref="C211">_FV(A211,"Industry")</f>
        <v>Healthcare Equipment &amp; Supplies</v>
      </c>
      <c r="D211" s="4" cm="1">
        <f t="array" ref="D211">_FV(Table3[[#This Row],[Company]],"Price")</f>
        <v>272.68</v>
      </c>
      <c r="E211" s="8" cm="1">
        <f t="array" ref="E211">_FV(Table3[[#This Row],[Company]],"P/E",TRUE)</f>
        <v>31.668900000000001</v>
      </c>
      <c r="F211" s="5" cm="1">
        <f t="array" ref="F211">_FV(Table3[[#This Row],[Company]],"Change (%)",TRUE)</f>
        <v>3.0264000000000003E-2</v>
      </c>
      <c r="G211" s="22" cm="1">
        <f t="array" ref="G211">_FV(Table3[[#This Row],[Company]],"Change % (Extended hours)",TRUE)</f>
        <v>0</v>
      </c>
      <c r="H211" s="8" cm="1">
        <f t="array" ref="H211">_FV(Table3[[#This Row],[Company]],"Beta")</f>
        <v>0.81020000000000003</v>
      </c>
      <c r="I211" s="6" cm="1">
        <f t="array" ref="I211">_FV(Table3[[#This Row],[Company]],"Market cap",TRUE)</f>
        <v>16458690000</v>
      </c>
      <c r="J211" s="9" cm="1">
        <f t="array" ref="J211">_FV(Table3[[#This Row],[Company]],"Volume")</f>
        <v>422252</v>
      </c>
      <c r="K211" s="9" cm="1">
        <f t="array" ref="K211">_FV(Table3[[#This Row],[Company]],"Volume average",TRUE)</f>
        <v>374145</v>
      </c>
      <c r="L211" s="12">
        <f>Table3[[#This Row],[Volume]]/Table3[[#This Row],[Volume average]]</f>
        <v>1.1285784922957678</v>
      </c>
      <c r="M211" s="10">
        <f>(Table3[[#This Row],[Price]]-Table3[[#This Row],[52 week high]])/Table3[[#This Row],[52 week high]]</f>
        <v>-8.8209723801243881E-2</v>
      </c>
      <c r="N211" s="4" cm="1">
        <f t="array" ref="N211">_FV(Table3[[#This Row],[Company]],"52 week high",TRUE)</f>
        <v>299.06</v>
      </c>
      <c r="O211" s="4" cm="1">
        <f t="array" ref="O211">_FV(Table3[[#This Row],[Company]],"52 week low",TRUE)</f>
        <v>154.38999999999999</v>
      </c>
      <c r="P211" s="10">
        <f>(Table3[[#This Row],[Price]]-Table3[[#This Row],[52 week low]]) /Table3[[#This Row],[52 week low]]</f>
        <v>0.76617656583975668</v>
      </c>
    </row>
    <row r="212" spans="1:16" x14ac:dyDescent="0.25">
      <c r="A212" t="e" vm="213">
        <v>#VALUE!</v>
      </c>
      <c r="B212" s="3" t="str" cm="1">
        <f t="array" ref="B212">_FV(Table3[[#This Row],[Company]],"Ticker symbol",TRUE)</f>
        <v>CAG</v>
      </c>
      <c r="C212" s="18" t="str" cm="1">
        <f t="array" ref="C212">_FV(A212,"Industry")</f>
        <v>Food &amp; Tobacco</v>
      </c>
      <c r="D212" s="4" cm="1">
        <f t="array" ref="D212">_FV(Table3[[#This Row],[Company]],"Price")</f>
        <v>36.04</v>
      </c>
      <c r="E212" s="8" cm="1">
        <f t="array" ref="E212">_FV(Table3[[#This Row],[Company]],"P/E",TRUE)</f>
        <v>16.070399999999999</v>
      </c>
      <c r="F212" s="5" cm="1">
        <f t="array" ref="F212">_FV(Table3[[#This Row],[Company]],"Change (%)",TRUE)</f>
        <v>-1.3413999999999999E-2</v>
      </c>
      <c r="G212" s="22" cm="1">
        <f t="array" ref="G212">_FV(Table3[[#This Row],[Company]],"Change % (Extended hours)",TRUE)</f>
        <v>-8.3239999999999996E-4</v>
      </c>
      <c r="H212" s="8" cm="1">
        <f t="array" ref="H212">_FV(Table3[[#This Row],[Company]],"Beta")</f>
        <v>0.85819999999999996</v>
      </c>
      <c r="I212" s="6" cm="1">
        <f t="array" ref="I212">_FV(Table3[[#This Row],[Company]],"Market cap",TRUE)</f>
        <v>17847790000</v>
      </c>
      <c r="J212" s="9" cm="1">
        <f t="array" ref="J212">_FV(Table3[[#This Row],[Company]],"Volume")</f>
        <v>4259145</v>
      </c>
      <c r="K212" s="9" cm="1">
        <f t="array" ref="K212">_FV(Table3[[#This Row],[Company]],"Volume average",TRUE)</f>
        <v>3775738</v>
      </c>
      <c r="L212" s="12">
        <f>Table3[[#This Row],[Volume]]/Table3[[#This Row],[Volume average]]</f>
        <v>1.1280298050341417</v>
      </c>
      <c r="M212" s="10">
        <f>(Table3[[#This Row],[Price]]-Table3[[#This Row],[52 week high]])/Table3[[#This Row],[52 week high]]</f>
        <v>-8.3884087442806399E-2</v>
      </c>
      <c r="N212" s="4" cm="1">
        <f t="array" ref="N212">_FV(Table3[[#This Row],[Company]],"52 week high",TRUE)</f>
        <v>39.340000000000003</v>
      </c>
      <c r="O212" s="4" cm="1">
        <f t="array" ref="O212">_FV(Table3[[#This Row],[Company]],"52 week low",TRUE)</f>
        <v>22.83</v>
      </c>
      <c r="P212" s="10">
        <f>(Table3[[#This Row],[Price]]-Table3[[#This Row],[52 week low]]) /Table3[[#This Row],[52 week low]]</f>
        <v>0.57862461673236976</v>
      </c>
    </row>
    <row r="213" spans="1:16" ht="24.75" x14ac:dyDescent="0.25">
      <c r="A213" t="e" vm="214">
        <v>#VALUE!</v>
      </c>
      <c r="B213" s="3" t="str" cm="1">
        <f t="array" ref="B213">_FV(Table3[[#This Row],[Company]],"Ticker symbol",TRUE)</f>
        <v>FAST</v>
      </c>
      <c r="C213" s="18" t="str" cm="1">
        <f t="array" ref="C213">_FV(A213,"Industry")</f>
        <v>Machinery, Equipment &amp; Components</v>
      </c>
      <c r="D213" s="4" cm="1">
        <f t="array" ref="D213">_FV(Table3[[#This Row],[Company]],"Price")</f>
        <v>45.69</v>
      </c>
      <c r="E213" s="8" cm="1">
        <f t="array" ref="E213">_FV(Table3[[#This Row],[Company]],"P/E",TRUE)</f>
        <v>29.9254</v>
      </c>
      <c r="F213" s="5" cm="1">
        <f t="array" ref="F213">_FV(Table3[[#This Row],[Company]],"Change (%)",TRUE)</f>
        <v>2.3062999999999997E-2</v>
      </c>
      <c r="G213" s="22" cm="1">
        <f t="array" ref="G213">_FV(Table3[[#This Row],[Company]],"Change % (Extended hours)",TRUE)</f>
        <v>-4.5960000000000003E-3</v>
      </c>
      <c r="H213" s="8" cm="1">
        <f t="array" ref="H213">_FV(Table3[[#This Row],[Company]],"Beta")</f>
        <v>1.2567999999999999</v>
      </c>
      <c r="I213" s="6" cm="1">
        <f t="array" ref="I213">_FV(Table3[[#This Row],[Company]],"Market cap",TRUE)</f>
        <v>25650080000</v>
      </c>
      <c r="J213" s="9" cm="1">
        <f t="array" ref="J213">_FV(Table3[[#This Row],[Company]],"Volume")</f>
        <v>3573236</v>
      </c>
      <c r="K213" s="9" cm="1">
        <f t="array" ref="K213">_FV(Table3[[#This Row],[Company]],"Volume average",TRUE)</f>
        <v>3169415</v>
      </c>
      <c r="L213" s="12">
        <f>Table3[[#This Row],[Volume]]/Table3[[#This Row],[Volume average]]</f>
        <v>1.127411840986428</v>
      </c>
      <c r="M213" s="10">
        <f>(Table3[[#This Row],[Price]]-Table3[[#This Row],[52 week high]])/Table3[[#This Row],[52 week high]]</f>
        <v>-0.11948352283677015</v>
      </c>
      <c r="N213" s="4" cm="1">
        <f t="array" ref="N213">_FV(Table3[[#This Row],[Company]],"52 week high",TRUE)</f>
        <v>51.89</v>
      </c>
      <c r="O213" s="4" cm="1">
        <f t="array" ref="O213">_FV(Table3[[#This Row],[Company]],"52 week low",TRUE)</f>
        <v>26.498899999999999</v>
      </c>
      <c r="P213" s="10">
        <f>(Table3[[#This Row],[Price]]-Table3[[#This Row],[52 week low]]) /Table3[[#This Row],[52 week low]]</f>
        <v>0.72422251489684475</v>
      </c>
    </row>
    <row r="214" spans="1:16" x14ac:dyDescent="0.25">
      <c r="A214" t="e" vm="215">
        <v>#VALUE!</v>
      </c>
      <c r="B214" s="3" t="str" cm="1">
        <f t="array" ref="B214">_FV(Table3[[#This Row],[Company]],"Ticker symbol",TRUE)</f>
        <v>DRI</v>
      </c>
      <c r="C214" s="18" t="str" cm="1">
        <f t="array" ref="C214">_FV(A214,"Industry")</f>
        <v>Hotels &amp; Entertainment Services</v>
      </c>
      <c r="D214" s="4" cm="1">
        <f t="array" ref="D214">_FV(Table3[[#This Row],[Company]],"Price")</f>
        <v>139.32</v>
      </c>
      <c r="E214" s="8" cm="1">
        <f t="array" ref="E214">_FV(Table3[[#This Row],[Company]],"P/E",TRUE)</f>
        <v>0</v>
      </c>
      <c r="F214" s="5" cm="1">
        <f t="array" ref="F214">_FV(Table3[[#This Row],[Company]],"Change (%)",TRUE)</f>
        <v>-2.5939E-2</v>
      </c>
      <c r="G214" s="22" cm="1">
        <f t="array" ref="G214">_FV(Table3[[#This Row],[Company]],"Change % (Extended hours)",TRUE)</f>
        <v>1.6509999999999999E-3</v>
      </c>
      <c r="H214" s="8" cm="1">
        <f t="array" ref="H214">_FV(Table3[[#This Row],[Company]],"Beta")</f>
        <v>1.5631999999999999</v>
      </c>
      <c r="I214" s="6" cm="1">
        <f t="array" ref="I214">_FV(Table3[[#This Row],[Company]],"Market cap",TRUE)</f>
        <v>18640840000</v>
      </c>
      <c r="J214" s="9" cm="1">
        <f t="array" ref="J214">_FV(Table3[[#This Row],[Company]],"Volume")</f>
        <v>1399834</v>
      </c>
      <c r="K214" s="9" cm="1">
        <f t="array" ref="K214">_FV(Table3[[#This Row],[Company]],"Volume average",TRUE)</f>
        <v>1242645</v>
      </c>
      <c r="L214" s="12">
        <f>Table3[[#This Row],[Volume]]/Table3[[#This Row],[Volume average]]</f>
        <v>1.1264954995191707</v>
      </c>
      <c r="M214" s="10">
        <f>(Table3[[#This Row],[Price]]-Table3[[#This Row],[52 week high]])/Table3[[#This Row],[52 week high]]</f>
        <v>-3.8110354950535087E-2</v>
      </c>
      <c r="N214" s="4" cm="1">
        <f t="array" ref="N214">_FV(Table3[[#This Row],[Company]],"52 week high",TRUE)</f>
        <v>144.8399</v>
      </c>
      <c r="O214" s="4" cm="1">
        <f t="array" ref="O214">_FV(Table3[[#This Row],[Company]],"52 week low",TRUE)</f>
        <v>26.15</v>
      </c>
      <c r="P214" s="10">
        <f>(Table3[[#This Row],[Price]]-Table3[[#This Row],[52 week low]]) /Table3[[#This Row],[52 week low]]</f>
        <v>4.327724665391969</v>
      </c>
    </row>
    <row r="215" spans="1:16" x14ac:dyDescent="0.25">
      <c r="A215" t="e" vm="216">
        <v>#VALUE!</v>
      </c>
      <c r="B215" s="3" t="str" cm="1">
        <f t="array" ref="B215">_FV(Table3[[#This Row],[Company]],"Ticker symbol",TRUE)</f>
        <v>GPS</v>
      </c>
      <c r="C215" s="18" t="str" cm="1">
        <f t="array" ref="C215">_FV(A215,"Industry")</f>
        <v>Specialty Retailers</v>
      </c>
      <c r="D215" s="4" cm="1">
        <f t="array" ref="D215">_FV(Table3[[#This Row],[Company]],"Price")</f>
        <v>28.99</v>
      </c>
      <c r="E215" s="8" cm="1">
        <f t="array" ref="E215">_FV(Table3[[#This Row],[Company]],"P/E",TRUE)</f>
        <v>0</v>
      </c>
      <c r="F215" s="5" cm="1">
        <f t="array" ref="F215">_FV(Table3[[#This Row],[Company]],"Change (%)",TRUE)</f>
        <v>3.8090000000000003E-3</v>
      </c>
      <c r="G215" s="22" cm="1">
        <f t="array" ref="G215">_FV(Table3[[#This Row],[Company]],"Change % (Extended hours)",TRUE)</f>
        <v>3.4489999999999998E-4</v>
      </c>
      <c r="H215" s="8" cm="1">
        <f t="array" ref="H215">_FV(Table3[[#This Row],[Company]],"Beta")</f>
        <v>1.6165</v>
      </c>
      <c r="I215" s="6" cm="1">
        <f t="array" ref="I215">_FV(Table3[[#This Row],[Company]],"Market cap",TRUE)</f>
        <v>10801960000</v>
      </c>
      <c r="J215" s="9" cm="1">
        <f t="array" ref="J215">_FV(Table3[[#This Row],[Company]],"Volume")</f>
        <v>8016668</v>
      </c>
      <c r="K215" s="9" cm="1">
        <f t="array" ref="K215">_FV(Table3[[#This Row],[Company]],"Volume average",TRUE)</f>
        <v>7124962</v>
      </c>
      <c r="L215" s="12">
        <f>Table3[[#This Row],[Volume]]/Table3[[#This Row],[Volume average]]</f>
        <v>1.1251523867776418</v>
      </c>
      <c r="M215" s="10">
        <f>(Table3[[#This Row],[Price]]-Table3[[#This Row],[52 week high]])/Table3[[#This Row],[52 week high]]</f>
        <v>-1.9780219780219811E-2</v>
      </c>
      <c r="N215" s="4" cm="1">
        <f t="array" ref="N215">_FV(Table3[[#This Row],[Company]],"52 week high",TRUE)</f>
        <v>29.574999999999999</v>
      </c>
      <c r="O215" s="4" cm="1">
        <f t="array" ref="O215">_FV(Table3[[#This Row],[Company]],"52 week low",TRUE)</f>
        <v>5.26</v>
      </c>
      <c r="P215" s="10">
        <f>(Table3[[#This Row],[Price]]-Table3[[#This Row],[52 week low]]) /Table3[[#This Row],[52 week low]]</f>
        <v>4.5114068441064639</v>
      </c>
    </row>
    <row r="216" spans="1:16" x14ac:dyDescent="0.25">
      <c r="A216" t="e" vm="217">
        <v>#VALUE!</v>
      </c>
      <c r="B216" s="3" t="str" cm="1">
        <f t="array" ref="B216">_FV(Table3[[#This Row],[Company]],"Ticker symbol",TRUE)</f>
        <v>LOW</v>
      </c>
      <c r="C216" s="18" t="str" cm="1">
        <f t="array" ref="C216">_FV(A216,"Industry")</f>
        <v>Specialty Retailers</v>
      </c>
      <c r="D216" s="4" cm="1">
        <f t="array" ref="D216">_FV(Table3[[#This Row],[Company]],"Price")</f>
        <v>165.99</v>
      </c>
      <c r="E216" s="8" cm="1">
        <f t="array" ref="E216">_FV(Table3[[#This Row],[Company]],"P/E",TRUE)</f>
        <v>23.0031</v>
      </c>
      <c r="F216" s="5" cm="1">
        <f t="array" ref="F216">_FV(Table3[[#This Row],[Company]],"Change (%)",TRUE)</f>
        <v>1.8844E-2</v>
      </c>
      <c r="G216" s="22" cm="1">
        <f t="array" ref="G216">_FV(Table3[[#This Row],[Company]],"Change % (Extended hours)",TRUE)</f>
        <v>3.0120000000000004E-3</v>
      </c>
      <c r="H216" s="8" cm="1">
        <f t="array" ref="H216">_FV(Table3[[#This Row],[Company]],"Beta")</f>
        <v>1.3183</v>
      </c>
      <c r="I216" s="6" cm="1">
        <f t="array" ref="I216">_FV(Table3[[#This Row],[Company]],"Market cap",TRUE)</f>
        <v>119375200000</v>
      </c>
      <c r="J216" s="9" cm="1">
        <f t="array" ref="J216">_FV(Table3[[#This Row],[Company]],"Volume")</f>
        <v>4585161</v>
      </c>
      <c r="K216" s="9" cm="1">
        <f t="array" ref="K216">_FV(Table3[[#This Row],[Company]],"Volume average",TRUE)</f>
        <v>4079617</v>
      </c>
      <c r="L216" s="12">
        <f>Table3[[#This Row],[Volume]]/Table3[[#This Row],[Volume average]]</f>
        <v>1.1239194757743189</v>
      </c>
      <c r="M216" s="10">
        <f>(Table3[[#This Row],[Price]]-Table3[[#This Row],[52 week high]])/Table3[[#This Row],[52 week high]]</f>
        <v>-8.1253113411191555E-2</v>
      </c>
      <c r="N216" s="4" cm="1">
        <f t="array" ref="N216">_FV(Table3[[#This Row],[Company]],"52 week high",TRUE)</f>
        <v>180.67</v>
      </c>
      <c r="O216" s="4" cm="1">
        <f t="array" ref="O216">_FV(Table3[[#This Row],[Company]],"52 week low",TRUE)</f>
        <v>60</v>
      </c>
      <c r="P216" s="10">
        <f>(Table3[[#This Row],[Price]]-Table3[[#This Row],[52 week low]]) /Table3[[#This Row],[52 week low]]</f>
        <v>1.7665000000000002</v>
      </c>
    </row>
    <row r="217" spans="1:16" x14ac:dyDescent="0.25">
      <c r="A217" t="e" vm="218">
        <v>#VALUE!</v>
      </c>
      <c r="B217" s="3" t="str" cm="1">
        <f t="array" ref="B217">_FV(Table3[[#This Row],[Company]],"Ticker symbol",TRUE)</f>
        <v>T</v>
      </c>
      <c r="C217" s="18" t="str" cm="1">
        <f t="array" ref="C217">_FV(A217,"Industry")</f>
        <v>Telecommunications Services</v>
      </c>
      <c r="D217" s="4" cm="1">
        <f t="array" ref="D217">_FV(Table3[[#This Row],[Company]],"Price")</f>
        <v>29.64</v>
      </c>
      <c r="E217" s="8" cm="1">
        <f t="array" ref="E217">_FV(Table3[[#This Row],[Company]],"P/E",TRUE)</f>
        <v>0</v>
      </c>
      <c r="F217" s="5" cm="1">
        <f t="array" ref="F217">_FV(Table3[[#This Row],[Company]],"Change (%)",TRUE)</f>
        <v>-1.1671000000000001E-2</v>
      </c>
      <c r="G217" s="22" cm="1">
        <f t="array" ref="G217">_FV(Table3[[#This Row],[Company]],"Change % (Extended hours)",TRUE)</f>
        <v>2.0239999999999998E-3</v>
      </c>
      <c r="H217" s="8" cm="1">
        <f t="array" ref="H217">_FV(Table3[[#This Row],[Company]],"Beta")</f>
        <v>0.71140000000000003</v>
      </c>
      <c r="I217" s="6" cm="1">
        <f t="array" ref="I217">_FV(Table3[[#This Row],[Company]],"Market cap",TRUE)</f>
        <v>213881600000</v>
      </c>
      <c r="J217" s="9" cm="1">
        <f t="array" ref="J217">_FV(Table3[[#This Row],[Company]],"Volume")</f>
        <v>47952125</v>
      </c>
      <c r="K217" s="9" cm="1">
        <f t="array" ref="K217">_FV(Table3[[#This Row],[Company]],"Volume average",TRUE)</f>
        <v>42679554</v>
      </c>
      <c r="L217" s="12">
        <f>Table3[[#This Row],[Volume]]/Table3[[#This Row],[Volume average]]</f>
        <v>1.1235385683739807</v>
      </c>
      <c r="M217" s="10">
        <f>(Table3[[#This Row],[Price]]-Table3[[#This Row],[52 week high]])/Table3[[#This Row],[52 week high]]</f>
        <v>-0.18008298755186716</v>
      </c>
      <c r="N217" s="4" cm="1">
        <f t="array" ref="N217">_FV(Table3[[#This Row],[Company]],"52 week high",TRUE)</f>
        <v>36.15</v>
      </c>
      <c r="O217" s="4" cm="1">
        <f t="array" ref="O217">_FV(Table3[[#This Row],[Company]],"52 week low",TRUE)</f>
        <v>26.08</v>
      </c>
      <c r="P217" s="10">
        <f>(Table3[[#This Row],[Price]]-Table3[[#This Row],[52 week low]]) /Table3[[#This Row],[52 week low]]</f>
        <v>0.13650306748466268</v>
      </c>
    </row>
    <row r="218" spans="1:16" x14ac:dyDescent="0.25">
      <c r="A218" t="e" vm="219">
        <v>#VALUE!</v>
      </c>
      <c r="B218" s="3" t="str" cm="1">
        <f t="array" ref="B218">_FV(Table3[[#This Row],[Company]],"Ticker symbol",TRUE)</f>
        <v>O</v>
      </c>
      <c r="C218" s="18" t="str" cm="1">
        <f t="array" ref="C218">_FV(A218,"Industry")</f>
        <v>Residential &amp; Commercial REIT</v>
      </c>
      <c r="D218" s="4" cm="1">
        <f t="array" ref="D218">_FV(Table3[[#This Row],[Company]],"Price")</f>
        <v>60.71</v>
      </c>
      <c r="E218" s="8" cm="1">
        <f t="array" ref="E218">_FV(Table3[[#This Row],[Company]],"P/E",TRUE)</f>
        <v>52.762999999999998</v>
      </c>
      <c r="F218" s="5" cm="1">
        <f t="array" ref="F218">_FV(Table3[[#This Row],[Company]],"Change (%)",TRUE)</f>
        <v>4.4669999999999996E-3</v>
      </c>
      <c r="G218" s="22" cm="1">
        <f t="array" ref="G218">_FV(Table3[[#This Row],[Company]],"Change % (Extended hours)",TRUE)</f>
        <v>-1.647E-3</v>
      </c>
      <c r="H218" s="8" cm="1">
        <f t="array" ref="H218">_FV(Table3[[#This Row],[Company]],"Beta")</f>
        <v>0.70779999999999998</v>
      </c>
      <c r="I218" s="6" cm="1">
        <f t="array" ref="I218">_FV(Table3[[#This Row],[Company]],"Market cap",TRUE)</f>
        <v>22567730000</v>
      </c>
      <c r="J218" s="9" cm="1">
        <f t="array" ref="J218">_FV(Table3[[#This Row],[Company]],"Volume")</f>
        <v>3202988</v>
      </c>
      <c r="K218" s="9" cm="1">
        <f t="array" ref="K218">_FV(Table3[[#This Row],[Company]],"Volume average",TRUE)</f>
        <v>2851808</v>
      </c>
      <c r="L218" s="12">
        <f>Table3[[#This Row],[Volume]]/Table3[[#This Row],[Volume average]]</f>
        <v>1.1231429324835334</v>
      </c>
      <c r="M218" s="10">
        <f>(Table3[[#This Row],[Price]]-Table3[[#This Row],[52 week high]])/Table3[[#This Row],[52 week high]]</f>
        <v>-0.20826812728221186</v>
      </c>
      <c r="N218" s="4" cm="1">
        <f t="array" ref="N218">_FV(Table3[[#This Row],[Company]],"52 week high",TRUE)</f>
        <v>76.680000000000007</v>
      </c>
      <c r="O218" s="4" cm="1">
        <f t="array" ref="O218">_FV(Table3[[#This Row],[Company]],"52 week low",TRUE)</f>
        <v>38</v>
      </c>
      <c r="P218" s="10">
        <f>(Table3[[#This Row],[Price]]-Table3[[#This Row],[52 week low]]) /Table3[[#This Row],[52 week low]]</f>
        <v>0.5976315789473684</v>
      </c>
    </row>
    <row r="219" spans="1:16" x14ac:dyDescent="0.25">
      <c r="A219" t="e" vm="220">
        <v>#VALUE!</v>
      </c>
      <c r="B219" s="3" t="str" cm="1">
        <f t="array" ref="B219">_FV(Table3[[#This Row],[Company]],"Ticker symbol",TRUE)</f>
        <v>TFX</v>
      </c>
      <c r="C219" s="18" t="str" cm="1">
        <f t="array" ref="C219">_FV(A219,"Industry")</f>
        <v>Healthcare Equipment &amp; Supplies</v>
      </c>
      <c r="D219" s="4" cm="1">
        <f t="array" ref="D219">_FV(Table3[[#This Row],[Company]],"Price")</f>
        <v>406.75</v>
      </c>
      <c r="E219" s="8" cm="1">
        <f t="array" ref="E219">_FV(Table3[[#This Row],[Company]],"P/E",TRUE)</f>
        <v>56.3825</v>
      </c>
      <c r="F219" s="5" cm="1">
        <f t="array" ref="F219">_FV(Table3[[#This Row],[Company]],"Change (%)",TRUE)</f>
        <v>1.5986E-2</v>
      </c>
      <c r="G219" s="22" cm="1">
        <f t="array" ref="G219">_FV(Table3[[#This Row],[Company]],"Change % (Extended hours)",TRUE)</f>
        <v>0</v>
      </c>
      <c r="H219" s="8" cm="1">
        <f t="array" ref="H219">_FV(Table3[[#This Row],[Company]],"Beta")</f>
        <v>1.2000999999999999</v>
      </c>
      <c r="I219" s="6" cm="1">
        <f t="array" ref="I219">_FV(Table3[[#This Row],[Company]],"Market cap",TRUE)</f>
        <v>18692270000</v>
      </c>
      <c r="J219" s="9" cm="1">
        <f t="array" ref="J219">_FV(Table3[[#This Row],[Company]],"Volume")</f>
        <v>214269</v>
      </c>
      <c r="K219" s="9" cm="1">
        <f t="array" ref="K219">_FV(Table3[[#This Row],[Company]],"Volume average",TRUE)</f>
        <v>190788</v>
      </c>
      <c r="L219" s="12">
        <f>Table3[[#This Row],[Volume]]/Table3[[#This Row],[Volume average]]</f>
        <v>1.1230737782250455</v>
      </c>
      <c r="M219" s="10">
        <f>(Table3[[#This Row],[Price]]-Table3[[#This Row],[52 week high]])/Table3[[#This Row],[52 week high]]</f>
        <v>-1.9217785493827223E-2</v>
      </c>
      <c r="N219" s="4" cm="1">
        <f t="array" ref="N219">_FV(Table3[[#This Row],[Company]],"52 week high",TRUE)</f>
        <v>414.72</v>
      </c>
      <c r="O219" s="4" cm="1">
        <f t="array" ref="O219">_FV(Table3[[#This Row],[Company]],"52 week low",TRUE)</f>
        <v>221.27</v>
      </c>
      <c r="P219" s="10">
        <f>(Table3[[#This Row],[Price]]-Table3[[#This Row],[52 week low]]) /Table3[[#This Row],[52 week low]]</f>
        <v>0.83825190943191563</v>
      </c>
    </row>
    <row r="220" spans="1:16" x14ac:dyDescent="0.25">
      <c r="A220" t="e" vm="221">
        <v>#VALUE!</v>
      </c>
      <c r="B220" s="3" t="str" cm="1">
        <f t="array" ref="B220">_FV(Table3[[#This Row],[Company]],"Ticker symbol",TRUE)</f>
        <v>ULTA</v>
      </c>
      <c r="C220" s="18" t="str" cm="1">
        <f t="array" ref="C220">_FV(A220,"Industry")</f>
        <v>Specialty Retailers</v>
      </c>
      <c r="D220" s="4" cm="1">
        <f t="array" ref="D220">_FV(Table3[[#This Row],[Company]],"Price")</f>
        <v>339.05</v>
      </c>
      <c r="E220" s="8" cm="1">
        <f t="array" ref="E220">_FV(Table3[[#This Row],[Company]],"P/E",TRUE)</f>
        <v>87.199399999999997</v>
      </c>
      <c r="F220" s="5" cm="1">
        <f t="array" ref="F220">_FV(Table3[[#This Row],[Company]],"Change (%)",TRUE)</f>
        <v>-1.9435000000000001E-2</v>
      </c>
      <c r="G220" s="22" cm="1">
        <f t="array" ref="G220">_FV(Table3[[#This Row],[Company]],"Change % (Extended hours)",TRUE)</f>
        <v>2.8020000000000002E-3</v>
      </c>
      <c r="H220" s="8" cm="1">
        <f t="array" ref="H220">_FV(Table3[[#This Row],[Company]],"Beta")</f>
        <v>1.7346999999999999</v>
      </c>
      <c r="I220" s="6" cm="1">
        <f t="array" ref="I220">_FV(Table3[[#This Row],[Company]],"Market cap",TRUE)</f>
        <v>19480210000</v>
      </c>
      <c r="J220" s="9" cm="1">
        <f t="array" ref="J220">_FV(Table3[[#This Row],[Company]],"Volume")</f>
        <v>715751</v>
      </c>
      <c r="K220" s="9" cm="1">
        <f t="array" ref="K220">_FV(Table3[[#This Row],[Company]],"Volume average",TRUE)</f>
        <v>638878</v>
      </c>
      <c r="L220" s="12">
        <f>Table3[[#This Row],[Volume]]/Table3[[#This Row],[Volume average]]</f>
        <v>1.120325007278385</v>
      </c>
      <c r="M220" s="10">
        <f>(Table3[[#This Row],[Price]]-Table3[[#This Row],[52 week high]])/Table3[[#This Row],[52 week high]]</f>
        <v>-3.0205085666885963E-2</v>
      </c>
      <c r="N220" s="4" cm="1">
        <f t="array" ref="N220">_FV(Table3[[#This Row],[Company]],"52 week high",TRUE)</f>
        <v>349.61</v>
      </c>
      <c r="O220" s="4" cm="1">
        <f t="array" ref="O220">_FV(Table3[[#This Row],[Company]],"52 week low",TRUE)</f>
        <v>124.05</v>
      </c>
      <c r="P220" s="10">
        <f>(Table3[[#This Row],[Price]]-Table3[[#This Row],[52 week low]]) /Table3[[#This Row],[52 week low]]</f>
        <v>1.7331721080209592</v>
      </c>
    </row>
    <row r="221" spans="1:16" x14ac:dyDescent="0.25">
      <c r="A221" t="e" vm="222">
        <v>#VALUE!</v>
      </c>
      <c r="B221" s="3" t="str" cm="1">
        <f t="array" ref="B221">_FV(Table3[[#This Row],[Company]],"Ticker symbol",TRUE)</f>
        <v>TJX</v>
      </c>
      <c r="C221" s="18" t="str" cm="1">
        <f t="array" ref="C221">_FV(A221,"Industry")</f>
        <v>Diversified Retail</v>
      </c>
      <c r="D221" s="4" cm="1">
        <f t="array" ref="D221">_FV(Table3[[#This Row],[Company]],"Price")</f>
        <v>66.08</v>
      </c>
      <c r="E221" s="8" cm="1">
        <f t="array" ref="E221">_FV(Table3[[#This Row],[Company]],"P/E",TRUE)</f>
        <v>1067.4739999999999</v>
      </c>
      <c r="F221" s="5" cm="1">
        <f t="array" ref="F221">_FV(Table3[[#This Row],[Company]],"Change (%)",TRUE)</f>
        <v>1.3808000000000001E-2</v>
      </c>
      <c r="G221" s="22" cm="1">
        <f t="array" ref="G221">_FV(Table3[[#This Row],[Company]],"Change % (Extended hours)",TRUE)</f>
        <v>3.9350000000000001E-3</v>
      </c>
      <c r="H221" s="8" cm="1">
        <f t="array" ref="H221">_FV(Table3[[#This Row],[Company]],"Beta")</f>
        <v>0.98839999999999995</v>
      </c>
      <c r="I221" s="6" cm="1">
        <f t="array" ref="I221">_FV(Table3[[#This Row],[Company]],"Market cap",TRUE)</f>
        <v>78257140000</v>
      </c>
      <c r="J221" s="9" cm="1">
        <f t="array" ref="J221">_FV(Table3[[#This Row],[Company]],"Volume")</f>
        <v>8975538</v>
      </c>
      <c r="K221" s="9" cm="1">
        <f t="array" ref="K221">_FV(Table3[[#This Row],[Company]],"Volume average",TRUE)</f>
        <v>8060182</v>
      </c>
      <c r="L221" s="12">
        <f>Table3[[#This Row],[Volume]]/Table3[[#This Row],[Volume average]]</f>
        <v>1.1135651775605067</v>
      </c>
      <c r="M221" s="10">
        <f>(Table3[[#This Row],[Price]]-Table3[[#This Row],[52 week high]])/Table3[[#This Row],[52 week high]]</f>
        <v>-7.0035816568505369E-2</v>
      </c>
      <c r="N221" s="4" cm="1">
        <f t="array" ref="N221">_FV(Table3[[#This Row],[Company]],"52 week high",TRUE)</f>
        <v>71.0565</v>
      </c>
      <c r="O221" s="4" cm="1">
        <f t="array" ref="O221">_FV(Table3[[#This Row],[Company]],"52 week low",TRUE)</f>
        <v>32.72</v>
      </c>
      <c r="P221" s="10">
        <f>(Table3[[#This Row],[Price]]-Table3[[#This Row],[52 week low]]) /Table3[[#This Row],[52 week low]]</f>
        <v>1.0195599022004891</v>
      </c>
    </row>
    <row r="222" spans="1:16" x14ac:dyDescent="0.25">
      <c r="A222" t="e" vm="223">
        <v>#VALUE!</v>
      </c>
      <c r="B222" s="3" t="str" cm="1">
        <f t="array" ref="B222">_FV(Table3[[#This Row],[Company]],"Ticker symbol",TRUE)</f>
        <v>RL</v>
      </c>
      <c r="C222" s="18" t="str" cm="1">
        <f t="array" ref="C222">_FV(A222,"Industry")</f>
        <v>Textiles &amp; Apparel</v>
      </c>
      <c r="D222" s="4" cm="1">
        <f t="array" ref="D222">_FV(Table3[[#This Row],[Company]],"Price")</f>
        <v>124.95</v>
      </c>
      <c r="E222" s="8" cm="1">
        <f t="array" ref="E222">_FV(Table3[[#This Row],[Company]],"P/E",TRUE)</f>
        <v>0</v>
      </c>
      <c r="F222" s="5" cm="1">
        <f t="array" ref="F222">_FV(Table3[[#This Row],[Company]],"Change (%)",TRUE)</f>
        <v>-1.2643E-2</v>
      </c>
      <c r="G222" s="22" cm="1">
        <f t="array" ref="G222">_FV(Table3[[#This Row],[Company]],"Change % (Extended hours)",TRUE)</f>
        <v>0</v>
      </c>
      <c r="H222" s="8" cm="1">
        <f t="array" ref="H222">_FV(Table3[[#This Row],[Company]],"Beta")</f>
        <v>1.5204</v>
      </c>
      <c r="I222" s="6" cm="1">
        <f t="array" ref="I222">_FV(Table3[[#This Row],[Company]],"Market cap",TRUE)</f>
        <v>9253129000</v>
      </c>
      <c r="J222" s="9" cm="1">
        <f t="array" ref="J222">_FV(Table3[[#This Row],[Company]],"Volume")</f>
        <v>1209379</v>
      </c>
      <c r="K222" s="9" cm="1">
        <f t="array" ref="K222">_FV(Table3[[#This Row],[Company]],"Volume average",TRUE)</f>
        <v>1087284</v>
      </c>
      <c r="L222" s="12">
        <f>Table3[[#This Row],[Volume]]/Table3[[#This Row],[Volume average]]</f>
        <v>1.1122935681937747</v>
      </c>
      <c r="M222" s="10">
        <f>(Table3[[#This Row],[Price]]-Table3[[#This Row],[52 week high]])/Table3[[#This Row],[52 week high]]</f>
        <v>-3.6957108173725398E-2</v>
      </c>
      <c r="N222" s="4" cm="1">
        <f t="array" ref="N222">_FV(Table3[[#This Row],[Company]],"52 week high",TRUE)</f>
        <v>129.745</v>
      </c>
      <c r="O222" s="4" cm="1">
        <f t="array" ref="O222">_FV(Table3[[#This Row],[Company]],"52 week low",TRUE)</f>
        <v>59.82</v>
      </c>
      <c r="P222" s="10">
        <f>(Table3[[#This Row],[Price]]-Table3[[#This Row],[52 week low]]) /Table3[[#This Row],[52 week low]]</f>
        <v>1.08876629889669</v>
      </c>
    </row>
    <row r="223" spans="1:16" x14ac:dyDescent="0.25">
      <c r="A223" t="e" vm="224">
        <v>#VALUE!</v>
      </c>
      <c r="B223" s="3" t="str" cm="1">
        <f t="array" ref="B223">_FV(Table3[[#This Row],[Company]],"Ticker symbol",TRUE)</f>
        <v>COO</v>
      </c>
      <c r="C223" s="18" t="str" cm="1">
        <f t="array" ref="C223">_FV(A223,"Industry")</f>
        <v>Healthcare Equipment &amp; Supplies</v>
      </c>
      <c r="D223" s="4" cm="1">
        <f t="array" ref="D223">_FV(Table3[[#This Row],[Company]],"Price")</f>
        <v>382.38</v>
      </c>
      <c r="E223" s="8" cm="1">
        <f t="array" ref="E223">_FV(Table3[[#This Row],[Company]],"P/E",TRUE)</f>
        <v>8.5166000000000004</v>
      </c>
      <c r="F223" s="5" cm="1">
        <f t="array" ref="F223">_FV(Table3[[#This Row],[Company]],"Change (%)",TRUE)</f>
        <v>-8.0420000000000005E-3</v>
      </c>
      <c r="G223" s="22" cm="1">
        <f t="array" ref="G223">_FV(Table3[[#This Row],[Company]],"Change % (Extended hours)",TRUE)</f>
        <v>0</v>
      </c>
      <c r="H223" s="8" cm="1">
        <f t="array" ref="H223">_FV(Table3[[#This Row],[Company]],"Beta")</f>
        <v>0.83069999999999999</v>
      </c>
      <c r="I223" s="6" cm="1">
        <f t="array" ref="I223">_FV(Table3[[#This Row],[Company]],"Market cap",TRUE)</f>
        <v>18946750000</v>
      </c>
      <c r="J223" s="9" cm="1">
        <f t="array" ref="J223">_FV(Table3[[#This Row],[Company]],"Volume")</f>
        <v>314853</v>
      </c>
      <c r="K223" s="9" cm="1">
        <f t="array" ref="K223">_FV(Table3[[#This Row],[Company]],"Volume average",TRUE)</f>
        <v>283591</v>
      </c>
      <c r="L223" s="12">
        <f>Table3[[#This Row],[Volume]]/Table3[[#This Row],[Volume average]]</f>
        <v>1.110236220472441</v>
      </c>
      <c r="M223" s="10">
        <f>(Table3[[#This Row],[Price]]-Table3[[#This Row],[52 week high]])/Table3[[#This Row],[52 week high]]</f>
        <v>-4.8616640127388581E-2</v>
      </c>
      <c r="N223" s="4" cm="1">
        <f t="array" ref="N223">_FV(Table3[[#This Row],[Company]],"52 week high",TRUE)</f>
        <v>401.92</v>
      </c>
      <c r="O223" s="4" cm="1">
        <f t="array" ref="O223">_FV(Table3[[#This Row],[Company]],"52 week low",TRUE)</f>
        <v>236.67500000000001</v>
      </c>
      <c r="P223" s="10">
        <f>(Table3[[#This Row],[Price]]-Table3[[#This Row],[52 week low]]) /Table3[[#This Row],[52 week low]]</f>
        <v>0.61563325235026922</v>
      </c>
    </row>
    <row r="224" spans="1:16" x14ac:dyDescent="0.25">
      <c r="A224" t="e" vm="225">
        <v>#VALUE!</v>
      </c>
      <c r="B224" s="3" t="str" cm="1">
        <f t="array" ref="B224">_FV(Table3[[#This Row],[Company]],"Ticker symbol",TRUE)</f>
        <v>HBAN</v>
      </c>
      <c r="C224" s="18" t="str" cm="1">
        <f t="array" ref="C224">_FV(A224,"Industry")</f>
        <v>Banking Services</v>
      </c>
      <c r="D224" s="4" cm="1">
        <f t="array" ref="D224">_FV(Table3[[#This Row],[Company]],"Price")</f>
        <v>16.059999999999999</v>
      </c>
      <c r="E224" s="8" cm="1">
        <f t="array" ref="E224">_FV(Table3[[#This Row],[Company]],"P/E",TRUE)</f>
        <v>23.892399999999999</v>
      </c>
      <c r="F224" s="5" cm="1">
        <f t="array" ref="F224">_FV(Table3[[#This Row],[Company]],"Change (%)",TRUE)</f>
        <v>-3.3113000000000004E-2</v>
      </c>
      <c r="G224" s="22" cm="1">
        <f t="array" ref="G224">_FV(Table3[[#This Row],[Company]],"Change % (Extended hours)",TRUE)</f>
        <v>-3.7359999999999997E-3</v>
      </c>
      <c r="H224" s="8" cm="1">
        <f t="array" ref="H224">_FV(Table3[[#This Row],[Company]],"Beta")</f>
        <v>1.4047000000000001</v>
      </c>
      <c r="I224" s="6" cm="1">
        <f t="array" ref="I224">_FV(Table3[[#This Row],[Company]],"Market cap",TRUE)</f>
        <v>16896450000</v>
      </c>
      <c r="J224" s="9" cm="1">
        <f t="array" ref="J224">_FV(Table3[[#This Row],[Company]],"Volume")</f>
        <v>11249532</v>
      </c>
      <c r="K224" s="9" cm="1">
        <f t="array" ref="K224">_FV(Table3[[#This Row],[Company]],"Volume average",TRUE)</f>
        <v>10142412</v>
      </c>
      <c r="L224" s="12">
        <f>Table3[[#This Row],[Volume]]/Table3[[#This Row],[Volume average]]</f>
        <v>1.1091574666854394</v>
      </c>
      <c r="M224" s="10">
        <f>(Table3[[#This Row],[Price]]-Table3[[#This Row],[52 week high]])/Table3[[#This Row],[52 week high]]</f>
        <v>-4.5751633986928081E-2</v>
      </c>
      <c r="N224" s="4" cm="1">
        <f t="array" ref="N224">_FV(Table3[[#This Row],[Company]],"52 week high",TRUE)</f>
        <v>16.829999999999998</v>
      </c>
      <c r="O224" s="4" cm="1">
        <f t="array" ref="O224">_FV(Table3[[#This Row],[Company]],"52 week low",TRUE)</f>
        <v>6.82</v>
      </c>
      <c r="P224" s="10">
        <f>(Table3[[#This Row],[Price]]-Table3[[#This Row],[52 week low]]) /Table3[[#This Row],[52 week low]]</f>
        <v>1.354838709677419</v>
      </c>
    </row>
    <row r="225" spans="1:16" x14ac:dyDescent="0.25">
      <c r="A225" t="e" vm="226">
        <v>#VALUE!</v>
      </c>
      <c r="B225" s="3" t="str" cm="1">
        <f t="array" ref="B225">_FV(Table3[[#This Row],[Company]],"Ticker symbol",TRUE)</f>
        <v>TDG</v>
      </c>
      <c r="C225" s="18" t="str" cm="1">
        <f t="array" ref="C225">_FV(A225,"Industry")</f>
        <v>Aerospace &amp; Defense</v>
      </c>
      <c r="D225" s="4" cm="1">
        <f t="array" ref="D225">_FV(Table3[[#This Row],[Company]],"Price")</f>
        <v>589.48</v>
      </c>
      <c r="E225" s="8" cm="1">
        <f t="array" ref="E225">_FV(Table3[[#This Row],[Company]],"P/E",TRUE)</f>
        <v>88.164299999999997</v>
      </c>
      <c r="F225" s="5" cm="1">
        <f t="array" ref="F225">_FV(Table3[[#This Row],[Company]],"Change (%)",TRUE)</f>
        <v>-2.7741999999999999E-2</v>
      </c>
      <c r="G225" s="22" cm="1">
        <f t="array" ref="G225">_FV(Table3[[#This Row],[Company]],"Change % (Extended hours)",TRUE)</f>
        <v>0</v>
      </c>
      <c r="H225" s="8" cm="1">
        <f t="array" ref="H225">_FV(Table3[[#This Row],[Company]],"Beta")</f>
        <v>1.6662999999999999</v>
      </c>
      <c r="I225" s="6" cm="1">
        <f t="array" ref="I225">_FV(Table3[[#This Row],[Company]],"Market cap",TRUE)</f>
        <v>33157890000</v>
      </c>
      <c r="J225" s="9" cm="1">
        <f t="array" ref="J225">_FV(Table3[[#This Row],[Company]],"Volume")</f>
        <v>325395</v>
      </c>
      <c r="K225" s="9" cm="1">
        <f t="array" ref="K225">_FV(Table3[[#This Row],[Company]],"Volume average",TRUE)</f>
        <v>293503</v>
      </c>
      <c r="L225" s="12">
        <f>Table3[[#This Row],[Volume]]/Table3[[#This Row],[Volume average]]</f>
        <v>1.1086598774118153</v>
      </c>
      <c r="M225" s="10">
        <f>(Table3[[#This Row],[Price]]-Table3[[#This Row],[52 week high]])/Table3[[#This Row],[52 week high]]</f>
        <v>-5.6907447404207563E-2</v>
      </c>
      <c r="N225" s="4" cm="1">
        <f t="array" ref="N225">_FV(Table3[[#This Row],[Company]],"52 week high",TRUE)</f>
        <v>625.04999999999995</v>
      </c>
      <c r="O225" s="4" cm="1">
        <f t="array" ref="O225">_FV(Table3[[#This Row],[Company]],"52 week low",TRUE)</f>
        <v>200.06</v>
      </c>
      <c r="P225" s="10">
        <f>(Table3[[#This Row],[Price]]-Table3[[#This Row],[52 week low]]) /Table3[[#This Row],[52 week low]]</f>
        <v>1.9465160451864441</v>
      </c>
    </row>
    <row r="226" spans="1:16" x14ac:dyDescent="0.25">
      <c r="A226" t="e" vm="227">
        <v>#VALUE!</v>
      </c>
      <c r="B226" s="3" t="str" cm="1">
        <f t="array" ref="B226">_FV(Table3[[#This Row],[Company]],"Ticker symbol",TRUE)</f>
        <v>CPB</v>
      </c>
      <c r="C226" s="18" t="str" cm="1">
        <f t="array" ref="C226">_FV(A226,"Industry")</f>
        <v>Food &amp; Tobacco</v>
      </c>
      <c r="D226" s="4" cm="1">
        <f t="array" ref="D226">_FV(Table3[[#This Row],[Company]],"Price")</f>
        <v>46.93</v>
      </c>
      <c r="E226" s="8" cm="1">
        <f t="array" ref="E226">_FV(Table3[[#This Row],[Company]],"P/E",TRUE)</f>
        <v>19.637899999999998</v>
      </c>
      <c r="F226" s="5" cm="1">
        <f t="array" ref="F226">_FV(Table3[[#This Row],[Company]],"Change (%)",TRUE)</f>
        <v>-6.7720000000000002E-3</v>
      </c>
      <c r="G226" s="22" cm="1">
        <f t="array" ref="G226">_FV(Table3[[#This Row],[Company]],"Change % (Extended hours)",TRUE)</f>
        <v>-4.901E-3</v>
      </c>
      <c r="H226" s="8" cm="1">
        <f t="array" ref="H226">_FV(Table3[[#This Row],[Company]],"Beta")</f>
        <v>0.56459999999999999</v>
      </c>
      <c r="I226" s="6" cm="1">
        <f t="array" ref="I226">_FV(Table3[[#This Row],[Company]],"Market cap",TRUE)</f>
        <v>14314150000</v>
      </c>
      <c r="J226" s="9" cm="1">
        <f t="array" ref="J226">_FV(Table3[[#This Row],[Company]],"Volume")</f>
        <v>2127878</v>
      </c>
      <c r="K226" s="9" cm="1">
        <f t="array" ref="K226">_FV(Table3[[#This Row],[Company]],"Volume average",TRUE)</f>
        <v>1919504</v>
      </c>
      <c r="L226" s="12">
        <f>Table3[[#This Row],[Volume]]/Table3[[#This Row],[Volume average]]</f>
        <v>1.1085561686769081</v>
      </c>
      <c r="M226" s="10">
        <f>(Table3[[#This Row],[Price]]-Table3[[#This Row],[52 week high]])/Table3[[#This Row],[52 week high]]</f>
        <v>-0.18439346541536322</v>
      </c>
      <c r="N226" s="4" cm="1">
        <f t="array" ref="N226">_FV(Table3[[#This Row],[Company]],"52 week high",TRUE)</f>
        <v>57.54</v>
      </c>
      <c r="O226" s="4" cm="1">
        <f t="array" ref="O226">_FV(Table3[[#This Row],[Company]],"52 week low",TRUE)</f>
        <v>40.700000000000003</v>
      </c>
      <c r="P226" s="10">
        <f>(Table3[[#This Row],[Price]]-Table3[[#This Row],[52 week low]]) /Table3[[#This Row],[52 week low]]</f>
        <v>0.15307125307125299</v>
      </c>
    </row>
    <row r="227" spans="1:16" x14ac:dyDescent="0.25">
      <c r="A227" t="e" vm="228">
        <v>#VALUE!</v>
      </c>
      <c r="B227" s="3" t="str" cm="1">
        <f t="array" ref="B227">_FV(Table3[[#This Row],[Company]],"Ticker symbol",TRUE)</f>
        <v>SYF</v>
      </c>
      <c r="C227" s="18" t="str" cm="1">
        <f t="array" ref="C227">_FV(A227,"Industry")</f>
        <v>Banking Services</v>
      </c>
      <c r="D227" s="4" cm="1">
        <f t="array" ref="D227">_FV(Table3[[#This Row],[Company]],"Price")</f>
        <v>40.17</v>
      </c>
      <c r="E227" s="8" cm="1">
        <f t="array" ref="E227">_FV(Table3[[#This Row],[Company]],"P/E",TRUE)</f>
        <v>17.861899999999999</v>
      </c>
      <c r="F227" s="5" cm="1">
        <f t="array" ref="F227">_FV(Table3[[#This Row],[Company]],"Change (%)",TRUE)</f>
        <v>-1.1565000000000001E-2</v>
      </c>
      <c r="G227" s="22" cm="1">
        <f t="array" ref="G227">_FV(Table3[[#This Row],[Company]],"Change % (Extended hours)",TRUE)</f>
        <v>-4.9789999999999999E-3</v>
      </c>
      <c r="H227" s="8" cm="1">
        <f t="array" ref="H227">_FV(Table3[[#This Row],[Company]],"Beta")</f>
        <v>1.8403</v>
      </c>
      <c r="I227" s="6" cm="1">
        <f t="array" ref="I227">_FV(Table3[[#This Row],[Company]],"Market cap",TRUE)</f>
        <v>23728960000</v>
      </c>
      <c r="J227" s="9" cm="1">
        <f t="array" ref="J227">_FV(Table3[[#This Row],[Company]],"Volume")</f>
        <v>6960005</v>
      </c>
      <c r="K227" s="9" cm="1">
        <f t="array" ref="K227">_FV(Table3[[#This Row],[Company]],"Volume average",TRUE)</f>
        <v>6278751</v>
      </c>
      <c r="L227" s="12">
        <f>Table3[[#This Row],[Volume]]/Table3[[#This Row],[Volume average]]</f>
        <v>1.1085015156676861</v>
      </c>
      <c r="M227" s="10">
        <f>(Table3[[#This Row],[Price]]-Table3[[#This Row],[52 week high]])/Table3[[#This Row],[52 week high]]</f>
        <v>-2.5236593059936887E-2</v>
      </c>
      <c r="N227" s="4" cm="1">
        <f t="array" ref="N227">_FV(Table3[[#This Row],[Company]],"52 week high",TRUE)</f>
        <v>41.21</v>
      </c>
      <c r="O227" s="4" cm="1">
        <f t="array" ref="O227">_FV(Table3[[#This Row],[Company]],"52 week low",TRUE)</f>
        <v>12.15</v>
      </c>
      <c r="P227" s="10">
        <f>(Table3[[#This Row],[Price]]-Table3[[#This Row],[52 week low]]) /Table3[[#This Row],[52 week low]]</f>
        <v>2.3061728395061731</v>
      </c>
    </row>
    <row r="228" spans="1:16" x14ac:dyDescent="0.25">
      <c r="A228" t="e" vm="229">
        <v>#VALUE!</v>
      </c>
      <c r="B228" s="3" t="str" cm="1">
        <f t="array" ref="B228">_FV(Table3[[#This Row],[Company]],"Ticker symbol",TRUE)</f>
        <v>ADM</v>
      </c>
      <c r="C228" s="18" t="str" cm="1">
        <f t="array" ref="C228">_FV(A228,"Industry")</f>
        <v>Food &amp; Tobacco</v>
      </c>
      <c r="D228" s="4" cm="1">
        <f t="array" ref="D228">_FV(Table3[[#This Row],[Company]],"Price")</f>
        <v>57.99</v>
      </c>
      <c r="E228" s="8" cm="1">
        <f t="array" ref="E228">_FV(Table3[[#This Row],[Company]],"P/E",TRUE)</f>
        <v>18.3459</v>
      </c>
      <c r="F228" s="5" cm="1">
        <f t="array" ref="F228">_FV(Table3[[#This Row],[Company]],"Change (%)",TRUE)</f>
        <v>3.9820000000000003E-3</v>
      </c>
      <c r="G228" s="22" cm="1">
        <f t="array" ref="G228">_FV(Table3[[#This Row],[Company]],"Change % (Extended hours)",TRUE)</f>
        <v>1.897E-3</v>
      </c>
      <c r="H228" s="8" cm="1">
        <f t="array" ref="H228">_FV(Table3[[#This Row],[Company]],"Beta")</f>
        <v>0.87990000000000002</v>
      </c>
      <c r="I228" s="6" cm="1">
        <f t="array" ref="I228">_FV(Table3[[#This Row],[Company]],"Market cap",TRUE)</f>
        <v>32254000000</v>
      </c>
      <c r="J228" s="9" cm="1">
        <f t="array" ref="J228">_FV(Table3[[#This Row],[Company]],"Volume")</f>
        <v>2982104</v>
      </c>
      <c r="K228" s="9" cm="1">
        <f t="array" ref="K228">_FV(Table3[[#This Row],[Company]],"Volume average",TRUE)</f>
        <v>2697500</v>
      </c>
      <c r="L228" s="12">
        <f>Table3[[#This Row],[Volume]]/Table3[[#This Row],[Volume average]]</f>
        <v>1.1055065801668211</v>
      </c>
      <c r="M228" s="10">
        <f>(Table3[[#This Row],[Price]]-Table3[[#This Row],[52 week high]])/Table3[[#This Row],[52 week high]]</f>
        <v>-1.5449915110356479E-2</v>
      </c>
      <c r="N228" s="4" cm="1">
        <f t="array" ref="N228">_FV(Table3[[#This Row],[Company]],"52 week high",TRUE)</f>
        <v>58.9</v>
      </c>
      <c r="O228" s="4" cm="1">
        <f t="array" ref="O228">_FV(Table3[[#This Row],[Company]],"52 week low",TRUE)</f>
        <v>28.92</v>
      </c>
      <c r="P228" s="10">
        <f>(Table3[[#This Row],[Price]]-Table3[[#This Row],[52 week low]]) /Table3[[#This Row],[52 week low]]</f>
        <v>1.0051867219917012</v>
      </c>
    </row>
    <row r="229" spans="1:16" ht="24.75" x14ac:dyDescent="0.25">
      <c r="A229" t="e" vm="230">
        <v>#VALUE!</v>
      </c>
      <c r="B229" s="3" t="str" cm="1">
        <f t="array" ref="B229">_FV(Table3[[#This Row],[Company]],"Ticker symbol",TRUE)</f>
        <v>ROK</v>
      </c>
      <c r="C229" s="18" t="str" cm="1">
        <f t="array" ref="C229">_FV(A229,"Industry")</f>
        <v>Machinery, Equipment &amp; Components</v>
      </c>
      <c r="D229" s="4" cm="1">
        <f t="array" ref="D229">_FV(Table3[[#This Row],[Company]],"Price")</f>
        <v>259.72000000000003</v>
      </c>
      <c r="E229" s="8" cm="1">
        <f t="array" ref="E229">_FV(Table3[[#This Row],[Company]],"P/E",TRUE)</f>
        <v>23.092700000000001</v>
      </c>
      <c r="F229" s="5" cm="1">
        <f t="array" ref="F229">_FV(Table3[[#This Row],[Company]],"Change (%)",TRUE)</f>
        <v>7.1740000000000007E-3</v>
      </c>
      <c r="G229" s="22" cm="1">
        <f t="array" ref="G229">_FV(Table3[[#This Row],[Company]],"Change % (Extended hours)",TRUE)</f>
        <v>0</v>
      </c>
      <c r="H229" s="8" cm="1">
        <f t="array" ref="H229">_FV(Table3[[#This Row],[Company]],"Beta")</f>
        <v>1.3686</v>
      </c>
      <c r="I229" s="6" cm="1">
        <f t="array" ref="I229">_FV(Table3[[#This Row],[Company]],"Market cap",TRUE)</f>
        <v>29952910000</v>
      </c>
      <c r="J229" s="9" cm="1">
        <f t="array" ref="J229">_FV(Table3[[#This Row],[Company]],"Volume")</f>
        <v>746436</v>
      </c>
      <c r="K229" s="9" cm="1">
        <f t="array" ref="K229">_FV(Table3[[#This Row],[Company]],"Volume average",TRUE)</f>
        <v>675241</v>
      </c>
      <c r="L229" s="12">
        <f>Table3[[#This Row],[Volume]]/Table3[[#This Row],[Volume average]]</f>
        <v>1.1054364293637382</v>
      </c>
      <c r="M229" s="10">
        <f>(Table3[[#This Row],[Price]]-Table3[[#This Row],[52 week high]])/Table3[[#This Row],[52 week high]]</f>
        <v>-3.4175002789037214E-2</v>
      </c>
      <c r="N229" s="4" cm="1">
        <f t="array" ref="N229">_FV(Table3[[#This Row],[Company]],"52 week high",TRUE)</f>
        <v>268.91000000000003</v>
      </c>
      <c r="O229" s="4" cm="1">
        <f t="array" ref="O229">_FV(Table3[[#This Row],[Company]],"52 week low",TRUE)</f>
        <v>115.38</v>
      </c>
      <c r="P229" s="10">
        <f>(Table3[[#This Row],[Price]]-Table3[[#This Row],[52 week low]]) /Table3[[#This Row],[52 week low]]</f>
        <v>1.2509967065349283</v>
      </c>
    </row>
    <row r="230" spans="1:16" ht="24.75" x14ac:dyDescent="0.25">
      <c r="A230" t="e" vm="231">
        <v>#VALUE!</v>
      </c>
      <c r="B230" s="3" t="str" cm="1">
        <f t="array" ref="B230">_FV(Table3[[#This Row],[Company]],"Ticker symbol",TRUE)</f>
        <v>AMD</v>
      </c>
      <c r="C230" s="18" t="str" cm="1">
        <f t="array" ref="C230">_FV(A230,"Industry")</f>
        <v>Semiconductors &amp; Semiconductor Equipment</v>
      </c>
      <c r="D230" s="4" cm="1">
        <f t="array" ref="D230">_FV(Table3[[#This Row],[Company]],"Price")</f>
        <v>78.53</v>
      </c>
      <c r="E230" s="8" cm="1">
        <f t="array" ref="E230">_FV(Table3[[#This Row],[Company]],"P/E",TRUE)</f>
        <v>36.245699999999999</v>
      </c>
      <c r="F230" s="5" cm="1">
        <f t="array" ref="F230">_FV(Table3[[#This Row],[Company]],"Change (%)",TRUE)</f>
        <v>6.1790000000000005E-2</v>
      </c>
      <c r="G230" s="22" cm="1">
        <f t="array" ref="G230">_FV(Table3[[#This Row],[Company]],"Change % (Extended hours)",TRUE)</f>
        <v>3.1830000000000001E-3</v>
      </c>
      <c r="H230" s="8" cm="1">
        <f t="array" ref="H230">_FV(Table3[[#This Row],[Company]],"Beta")</f>
        <v>2.1280000000000001</v>
      </c>
      <c r="I230" s="6" cm="1">
        <f t="array" ref="I230">_FV(Table3[[#This Row],[Company]],"Market cap",TRUE)</f>
        <v>89624980000</v>
      </c>
      <c r="J230" s="9" cm="1">
        <f t="array" ref="J230">_FV(Table3[[#This Row],[Company]],"Volume")</f>
        <v>45088336</v>
      </c>
      <c r="K230" s="9" cm="1">
        <f t="array" ref="K230">_FV(Table3[[#This Row],[Company]],"Volume average",TRUE)</f>
        <v>40790826</v>
      </c>
      <c r="L230" s="12">
        <f>Table3[[#This Row],[Volume]]/Table3[[#This Row],[Volume average]]</f>
        <v>1.1053548167914031</v>
      </c>
      <c r="M230" s="10">
        <f>(Table3[[#This Row],[Price]]-Table3[[#This Row],[52 week high]])/Table3[[#This Row],[52 week high]]</f>
        <v>-0.20860626826564549</v>
      </c>
      <c r="N230" s="4" cm="1">
        <f t="array" ref="N230">_FV(Table3[[#This Row],[Company]],"52 week high",TRUE)</f>
        <v>99.23</v>
      </c>
      <c r="O230" s="4" cm="1">
        <f t="array" ref="O230">_FV(Table3[[#This Row],[Company]],"52 week low",TRUE)</f>
        <v>36.75</v>
      </c>
      <c r="P230" s="10">
        <f>(Table3[[#This Row],[Price]]-Table3[[#This Row],[52 week low]]) /Table3[[#This Row],[52 week low]]</f>
        <v>1.1368707482993197</v>
      </c>
    </row>
    <row r="231" spans="1:16" x14ac:dyDescent="0.25">
      <c r="A231" t="e" vm="232">
        <v>#VALUE!</v>
      </c>
      <c r="B231" s="3" t="str" cm="1">
        <f t="array" ref="B231">_FV(Table3[[#This Row],[Company]],"Ticker symbol",TRUE)</f>
        <v>GILD</v>
      </c>
      <c r="C231" s="18" t="str" cm="1">
        <f t="array" ref="C231">_FV(A231,"Industry")</f>
        <v>Biotechnology &amp; Medical Research</v>
      </c>
      <c r="D231" s="4" cm="1">
        <f t="array" ref="D231">_FV(Table3[[#This Row],[Company]],"Price")</f>
        <v>64.33</v>
      </c>
      <c r="E231" s="8" cm="1">
        <f t="array" ref="E231">_FV(Table3[[#This Row],[Company]],"P/E",TRUE)</f>
        <v>1136.7619999999999</v>
      </c>
      <c r="F231" s="5" cm="1">
        <f t="array" ref="F231">_FV(Table3[[#This Row],[Company]],"Change (%)",TRUE)</f>
        <v>-6.4859999999999996E-3</v>
      </c>
      <c r="G231" s="22" cm="1">
        <f t="array" ref="G231">_FV(Table3[[#This Row],[Company]],"Change % (Extended hours)",TRUE)</f>
        <v>5.4410000000000005E-3</v>
      </c>
      <c r="H231" s="8" cm="1">
        <f t="array" ref="H231">_FV(Table3[[#This Row],[Company]],"Beta")</f>
        <v>0.3952</v>
      </c>
      <c r="I231" s="6" cm="1">
        <f t="array" ref="I231">_FV(Table3[[#This Row],[Company]],"Market cap",TRUE)</f>
        <v>81364410000</v>
      </c>
      <c r="J231" s="9" cm="1">
        <f t="array" ref="J231">_FV(Table3[[#This Row],[Company]],"Volume")</f>
        <v>8973303</v>
      </c>
      <c r="K231" s="9" cm="1">
        <f t="array" ref="K231">_FV(Table3[[#This Row],[Company]],"Volume average",TRUE)</f>
        <v>8157206</v>
      </c>
      <c r="L231" s="12">
        <f>Table3[[#This Row],[Volume]]/Table3[[#This Row],[Volume average]]</f>
        <v>1.1000461432505197</v>
      </c>
      <c r="M231" s="10">
        <f>(Table3[[#This Row],[Price]]-Table3[[#This Row],[52 week high]])/Table3[[#This Row],[52 week high]]</f>
        <v>-0.25171571478422705</v>
      </c>
      <c r="N231" s="4" cm="1">
        <f t="array" ref="N231">_FV(Table3[[#This Row],[Company]],"52 week high",TRUE)</f>
        <v>85.97</v>
      </c>
      <c r="O231" s="4" cm="1">
        <f t="array" ref="O231">_FV(Table3[[#This Row],[Company]],"52 week low",TRUE)</f>
        <v>56.56</v>
      </c>
      <c r="P231" s="10">
        <f>(Table3[[#This Row],[Price]]-Table3[[#This Row],[52 week low]]) /Table3[[#This Row],[52 week low]]</f>
        <v>0.1373762376237623</v>
      </c>
    </row>
    <row r="232" spans="1:16" x14ac:dyDescent="0.25">
      <c r="A232" t="e" vm="233">
        <v>#VALUE!</v>
      </c>
      <c r="B232" s="3" t="str" cm="1">
        <f t="array" ref="B232">_FV(Table3[[#This Row],[Company]],"Ticker symbol",TRUE)</f>
        <v>WBA</v>
      </c>
      <c r="C232" s="18" t="str" cm="1">
        <f t="array" ref="C232">_FV(A232,"Industry")</f>
        <v>Food &amp; Drug Retailing</v>
      </c>
      <c r="D232" s="4" cm="1">
        <f t="array" ref="D232">_FV(Table3[[#This Row],[Company]],"Price")</f>
        <v>48.46</v>
      </c>
      <c r="E232" s="8" cm="1">
        <f t="array" ref="E232">_FV(Table3[[#This Row],[Company]],"P/E",TRUE)</f>
        <v>87.096400000000003</v>
      </c>
      <c r="F232" s="5" cm="1">
        <f t="array" ref="F232">_FV(Table3[[#This Row],[Company]],"Change (%)",TRUE)</f>
        <v>-4.125E-4</v>
      </c>
      <c r="G232" s="22" cm="1">
        <f t="array" ref="G232">_FV(Table3[[#This Row],[Company]],"Change % (Extended hours)",TRUE)</f>
        <v>-2.0639999999999999E-3</v>
      </c>
      <c r="H232" s="8" cm="1">
        <f t="array" ref="H232">_FV(Table3[[#This Row],[Company]],"Beta")</f>
        <v>0.43680000000000002</v>
      </c>
      <c r="I232" s="6" cm="1">
        <f t="array" ref="I232">_FV(Table3[[#This Row],[Company]],"Market cap",TRUE)</f>
        <v>41888740000</v>
      </c>
      <c r="J232" s="9" cm="1">
        <f t="array" ref="J232">_FV(Table3[[#This Row],[Company]],"Volume")</f>
        <v>5635184</v>
      </c>
      <c r="K232" s="9" cm="1">
        <f t="array" ref="K232">_FV(Table3[[#This Row],[Company]],"Volume average",TRUE)</f>
        <v>5128429</v>
      </c>
      <c r="L232" s="12">
        <f>Table3[[#This Row],[Volume]]/Table3[[#This Row],[Volume average]]</f>
        <v>1.0988129113223561</v>
      </c>
      <c r="M232" s="10">
        <f>(Table3[[#This Row],[Price]]-Table3[[#This Row],[52 week high]])/Table3[[#This Row],[52 week high]]</f>
        <v>-0.12668949360245091</v>
      </c>
      <c r="N232" s="4" cm="1">
        <f t="array" ref="N232">_FV(Table3[[#This Row],[Company]],"52 week high",TRUE)</f>
        <v>55.49</v>
      </c>
      <c r="O232" s="4" cm="1">
        <f t="array" ref="O232">_FV(Table3[[#This Row],[Company]],"52 week low",TRUE)</f>
        <v>33.36</v>
      </c>
      <c r="P232" s="10">
        <f>(Table3[[#This Row],[Price]]-Table3[[#This Row],[52 week low]]) /Table3[[#This Row],[52 week low]]</f>
        <v>0.45263788968824947</v>
      </c>
    </row>
    <row r="233" spans="1:16" x14ac:dyDescent="0.25">
      <c r="A233" t="e" vm="234">
        <v>#VALUE!</v>
      </c>
      <c r="B233" s="3" t="str" cm="1">
        <f t="array" ref="B233">_FV(Table3[[#This Row],[Company]],"Ticker symbol",TRUE)</f>
        <v>AVY</v>
      </c>
      <c r="C233" s="18" t="str" cm="1">
        <f t="array" ref="C233">_FV(A233,"Industry")</f>
        <v>Containers &amp; Packaging</v>
      </c>
      <c r="D233" s="4" cm="1">
        <f t="array" ref="D233">_FV(Table3[[#This Row],[Company]],"Price")</f>
        <v>182.27</v>
      </c>
      <c r="E233" s="8" cm="1">
        <f t="array" ref="E233">_FV(Table3[[#This Row],[Company]],"P/E",TRUE)</f>
        <v>27.691400000000002</v>
      </c>
      <c r="F233" s="5" cm="1">
        <f t="array" ref="F233">_FV(Table3[[#This Row],[Company]],"Change (%)",TRUE)</f>
        <v>-4.2069999999999998E-3</v>
      </c>
      <c r="G233" s="22" cm="1">
        <f t="array" ref="G233">_FV(Table3[[#This Row],[Company]],"Change % (Extended hours)",TRUE)</f>
        <v>0</v>
      </c>
      <c r="H233" s="8" cm="1">
        <f t="array" ref="H233">_FV(Table3[[#This Row],[Company]],"Beta")</f>
        <v>0.97470000000000001</v>
      </c>
      <c r="I233" s="6" cm="1">
        <f t="array" ref="I233">_FV(Table3[[#This Row],[Company]],"Market cap",TRUE)</f>
        <v>15195880000</v>
      </c>
      <c r="J233" s="9" cm="1">
        <f t="array" ref="J233">_FV(Table3[[#This Row],[Company]],"Volume")</f>
        <v>637175</v>
      </c>
      <c r="K233" s="9" cm="1">
        <f t="array" ref="K233">_FV(Table3[[#This Row],[Company]],"Volume average",TRUE)</f>
        <v>582521</v>
      </c>
      <c r="L233" s="12">
        <f>Table3[[#This Row],[Volume]]/Table3[[#This Row],[Volume average]]</f>
        <v>1.0938232269737915</v>
      </c>
      <c r="M233" s="10">
        <f>(Table3[[#This Row],[Price]]-Table3[[#This Row],[52 week high]])/Table3[[#This Row],[52 week high]]</f>
        <v>-2.4093805214970284E-2</v>
      </c>
      <c r="N233" s="4" cm="1">
        <f t="array" ref="N233">_FV(Table3[[#This Row],[Company]],"52 week high",TRUE)</f>
        <v>186.77</v>
      </c>
      <c r="O233" s="4" cm="1">
        <f t="array" ref="O233">_FV(Table3[[#This Row],[Company]],"52 week low",TRUE)</f>
        <v>76.959999999999994</v>
      </c>
      <c r="P233" s="10">
        <f>(Table3[[#This Row],[Price]]-Table3[[#This Row],[52 week low]]) /Table3[[#This Row],[52 week low]]</f>
        <v>1.3683731808731812</v>
      </c>
    </row>
    <row r="234" spans="1:16" ht="24.75" x14ac:dyDescent="0.25">
      <c r="A234" t="e" vm="235">
        <v>#VALUE!</v>
      </c>
      <c r="B234" s="3" t="str" cm="1">
        <f t="array" ref="B234">_FV(Table3[[#This Row],[Company]],"Ticker symbol",TRUE)</f>
        <v>GS</v>
      </c>
      <c r="C234" s="18" t="str" cm="1">
        <f t="array" ref="C234">_FV(A234,"Industry")</f>
        <v>Investment Banking &amp; Investment Services</v>
      </c>
      <c r="D234" s="4" cm="1">
        <f t="array" ref="D234">_FV(Table3[[#This Row],[Company]],"Price")</f>
        <v>330.59</v>
      </c>
      <c r="E234" s="8" cm="1">
        <f t="array" ref="E234">_FV(Table3[[#This Row],[Company]],"P/E",TRUE)</f>
        <v>13.517200000000001</v>
      </c>
      <c r="F234" s="5" cm="1">
        <f t="array" ref="F234">_FV(Table3[[#This Row],[Company]],"Change (%)",TRUE)</f>
        <v>-1.0771999999999999E-2</v>
      </c>
      <c r="G234" s="22" cm="1">
        <f t="array" ref="G234">_FV(Table3[[#This Row],[Company]],"Change % (Extended hours)",TRUE)</f>
        <v>-3.025E-5</v>
      </c>
      <c r="H234" s="8" cm="1">
        <f t="array" ref="H234">_FV(Table3[[#This Row],[Company]],"Beta")</f>
        <v>1.5047999999999999</v>
      </c>
      <c r="I234" s="6" cm="1">
        <f t="array" ref="I234">_FV(Table3[[#This Row],[Company]],"Market cap",TRUE)</f>
        <v>115561000000</v>
      </c>
      <c r="J234" s="9" cm="1">
        <f t="array" ref="J234">_FV(Table3[[#This Row],[Company]],"Volume")</f>
        <v>3324825</v>
      </c>
      <c r="K234" s="9" cm="1">
        <f t="array" ref="K234">_FV(Table3[[#This Row],[Company]],"Volume average",TRUE)</f>
        <v>3049019</v>
      </c>
      <c r="L234" s="12">
        <f>Table3[[#This Row],[Volume]]/Table3[[#This Row],[Volume average]]</f>
        <v>1.0904572913451835</v>
      </c>
      <c r="M234" s="10">
        <f>(Table3[[#This Row],[Price]]-Table3[[#This Row],[52 week high]])/Table3[[#This Row],[52 week high]]</f>
        <v>-2.7962364010585262E-2</v>
      </c>
      <c r="N234" s="4" cm="1">
        <f t="array" ref="N234">_FV(Table3[[#This Row],[Company]],"52 week high",TRUE)</f>
        <v>340.1</v>
      </c>
      <c r="O234" s="4" cm="1">
        <f t="array" ref="O234">_FV(Table3[[#This Row],[Company]],"52 week low",TRUE)</f>
        <v>130.85</v>
      </c>
      <c r="P234" s="10">
        <f>(Table3[[#This Row],[Price]]-Table3[[#This Row],[52 week low]]) /Table3[[#This Row],[52 week low]]</f>
        <v>1.5264807030951471</v>
      </c>
    </row>
    <row r="235" spans="1:16" x14ac:dyDescent="0.25">
      <c r="A235" t="e" vm="236">
        <v>#VALUE!</v>
      </c>
      <c r="B235" s="3" t="str" cm="1">
        <f t="array" ref="B235">_FV(Table3[[#This Row],[Company]],"Ticker symbol",TRUE)</f>
        <v>NOC</v>
      </c>
      <c r="C235" s="18" t="str" cm="1">
        <f t="array" ref="C235">_FV(A235,"Industry")</f>
        <v>Aerospace &amp; Defense</v>
      </c>
      <c r="D235" s="4" cm="1">
        <f t="array" ref="D235">_FV(Table3[[#This Row],[Company]],"Price")</f>
        <v>298.3</v>
      </c>
      <c r="E235" s="8" cm="1">
        <f t="array" ref="E235">_FV(Table3[[#This Row],[Company]],"P/E",TRUE)</f>
        <v>16.061900000000001</v>
      </c>
      <c r="F235" s="5" cm="1">
        <f t="array" ref="F235">_FV(Table3[[#This Row],[Company]],"Change (%)",TRUE)</f>
        <v>-2.3950999999999997E-2</v>
      </c>
      <c r="G235" s="22" cm="1">
        <f t="array" ref="G235">_FV(Table3[[#This Row],[Company]],"Change % (Extended hours)",TRUE)</f>
        <v>-3.3519999999999998E-5</v>
      </c>
      <c r="H235" s="8" cm="1">
        <f t="array" ref="H235">_FV(Table3[[#This Row],[Company]],"Beta")</f>
        <v>0.78380000000000005</v>
      </c>
      <c r="I235" s="6" cm="1">
        <f t="array" ref="I235">_FV(Table3[[#This Row],[Company]],"Market cap",TRUE)</f>
        <v>50952470000</v>
      </c>
      <c r="J235" s="9" cm="1">
        <f t="array" ref="J235">_FV(Table3[[#This Row],[Company]],"Volume")</f>
        <v>1304104</v>
      </c>
      <c r="K235" s="9" cm="1">
        <f t="array" ref="K235">_FV(Table3[[#This Row],[Company]],"Volume average",TRUE)</f>
        <v>1201052</v>
      </c>
      <c r="L235" s="12">
        <f>Table3[[#This Row],[Volume]]/Table3[[#This Row],[Volume average]]</f>
        <v>1.0858014473977813</v>
      </c>
      <c r="M235" s="10">
        <f>(Table3[[#This Row],[Price]]-Table3[[#This Row],[52 week high]])/Table3[[#This Row],[52 week high]]</f>
        <v>-0.16470654121863798</v>
      </c>
      <c r="N235" s="4" cm="1">
        <f t="array" ref="N235">_FV(Table3[[#This Row],[Company]],"52 week high",TRUE)</f>
        <v>357.12</v>
      </c>
      <c r="O235" s="4" cm="1">
        <f t="array" ref="O235">_FV(Table3[[#This Row],[Company]],"52 week low",TRUE)</f>
        <v>263.31</v>
      </c>
      <c r="P235" s="10">
        <f>(Table3[[#This Row],[Price]]-Table3[[#This Row],[52 week low]]) /Table3[[#This Row],[52 week low]]</f>
        <v>0.13288519235881663</v>
      </c>
    </row>
    <row r="236" spans="1:16" ht="24.75" x14ac:dyDescent="0.25">
      <c r="A236" t="e" vm="237">
        <v>#VALUE!</v>
      </c>
      <c r="B236" s="3" t="str" cm="1">
        <f t="array" ref="B236">_FV(Table3[[#This Row],[Company]],"Ticker symbol",TRUE)</f>
        <v>NOV</v>
      </c>
      <c r="C236" s="18" t="str" cm="1">
        <f t="array" ref="C236">_FV(A236,"Industry")</f>
        <v>Oil &amp; Gas Related Equipment and Services</v>
      </c>
      <c r="D236" s="4" cm="1">
        <f t="array" ref="D236">_FV(Table3[[#This Row],[Company]],"Price")</f>
        <v>16.12</v>
      </c>
      <c r="E236" s="8" cm="1">
        <f t="array" ref="E236">_FV(Table3[[#This Row],[Company]],"P/E",TRUE)</f>
        <v>0</v>
      </c>
      <c r="F236" s="5" cm="1">
        <f t="array" ref="F236">_FV(Table3[[#This Row],[Company]],"Change (%)",TRUE)</f>
        <v>-5.3434999999999996E-2</v>
      </c>
      <c r="G236" s="22" cm="1">
        <f t="array" ref="G236">_FV(Table3[[#This Row],[Company]],"Change % (Extended hours)",TRUE)</f>
        <v>9.3050000000000008E-3</v>
      </c>
      <c r="H236" s="8" cm="1">
        <f t="array" ref="H236">_FV(Table3[[#This Row],[Company]],"Beta")</f>
        <v>2.3298999999999999</v>
      </c>
      <c r="I236" s="6" cm="1">
        <f t="array" ref="I236">_FV(Table3[[#This Row],[Company]],"Market cap",TRUE)</f>
        <v>6611237000</v>
      </c>
      <c r="J236" s="9" cm="1">
        <f t="array" ref="J236">_FV(Table3[[#This Row],[Company]],"Volume")</f>
        <v>5615691</v>
      </c>
      <c r="K236" s="9" cm="1">
        <f t="array" ref="K236">_FV(Table3[[#This Row],[Company]],"Volume average",TRUE)</f>
        <v>5176141</v>
      </c>
      <c r="L236" s="12">
        <f>Table3[[#This Row],[Volume]]/Table3[[#This Row],[Volume average]]</f>
        <v>1.0849184749797194</v>
      </c>
      <c r="M236" s="10">
        <f>(Table3[[#This Row],[Price]]-Table3[[#This Row],[52 week high]])/Table3[[#This Row],[52 week high]]</f>
        <v>-7.8857142857142806E-2</v>
      </c>
      <c r="N236" s="4" cm="1">
        <f t="array" ref="N236">_FV(Table3[[#This Row],[Company]],"52 week high",TRUE)</f>
        <v>17.5</v>
      </c>
      <c r="O236" s="4" cm="1">
        <f t="array" ref="O236">_FV(Table3[[#This Row],[Company]],"52 week low",TRUE)</f>
        <v>7.7</v>
      </c>
      <c r="P236" s="10">
        <f>(Table3[[#This Row],[Price]]-Table3[[#This Row],[52 week low]]) /Table3[[#This Row],[52 week low]]</f>
        <v>1.0935064935064938</v>
      </c>
    </row>
    <row r="237" spans="1:16" x14ac:dyDescent="0.25">
      <c r="A237" t="e" vm="238">
        <v>#VALUE!</v>
      </c>
      <c r="B237" s="3" t="str" cm="1">
        <f t="array" ref="B237">_FV(Table3[[#This Row],[Company]],"Ticker symbol",TRUE)</f>
        <v>DUK</v>
      </c>
      <c r="C237" s="18" t="str" cm="1">
        <f t="array" ref="C237">_FV(A237,"Industry")</f>
        <v>Electrical Utilities &amp; IPPs</v>
      </c>
      <c r="D237" s="4" cm="1">
        <f t="array" ref="D237">_FV(Table3[[#This Row],[Company]],"Price")</f>
        <v>90.95</v>
      </c>
      <c r="E237" s="8" cm="1">
        <f t="array" ref="E237">_FV(Table3[[#This Row],[Company]],"P/E",TRUE)</f>
        <v>51.956000000000003</v>
      </c>
      <c r="F237" s="5" cm="1">
        <f t="array" ref="F237">_FV(Table3[[#This Row],[Company]],"Change (%)",TRUE)</f>
        <v>8.091000000000001E-3</v>
      </c>
      <c r="G237" s="22" cm="1">
        <f t="array" ref="G237">_FV(Table3[[#This Row],[Company]],"Change % (Extended hours)",TRUE)</f>
        <v>-2.199E-3</v>
      </c>
      <c r="H237" s="8" cm="1">
        <f t="array" ref="H237">_FV(Table3[[#This Row],[Company]],"Beta")</f>
        <v>0.19850000000000001</v>
      </c>
      <c r="I237" s="6" cm="1">
        <f t="array" ref="I237">_FV(Table3[[#This Row],[Company]],"Market cap",TRUE)</f>
        <v>69348830000</v>
      </c>
      <c r="J237" s="9" cm="1">
        <f t="array" ref="J237">_FV(Table3[[#This Row],[Company]],"Volume")</f>
        <v>3228468</v>
      </c>
      <c r="K237" s="9" cm="1">
        <f t="array" ref="K237">_FV(Table3[[#This Row],[Company]],"Volume average",TRUE)</f>
        <v>2976756</v>
      </c>
      <c r="L237" s="12">
        <f>Table3[[#This Row],[Volume]]/Table3[[#This Row],[Volume average]]</f>
        <v>1.0845591644058163</v>
      </c>
      <c r="M237" s="10">
        <f>(Table3[[#This Row],[Price]]-Table3[[#This Row],[52 week high]])/Table3[[#This Row],[52 week high]]</f>
        <v>-8.0198220064724851E-2</v>
      </c>
      <c r="N237" s="4" cm="1">
        <f t="array" ref="N237">_FV(Table3[[#This Row],[Company]],"52 week high",TRUE)</f>
        <v>98.88</v>
      </c>
      <c r="O237" s="4" cm="1">
        <f t="array" ref="O237">_FV(Table3[[#This Row],[Company]],"52 week low",TRUE)</f>
        <v>62.13</v>
      </c>
      <c r="P237" s="10">
        <f>(Table3[[#This Row],[Price]]-Table3[[#This Row],[52 week low]]) /Table3[[#This Row],[52 week low]]</f>
        <v>0.46386608723643968</v>
      </c>
    </row>
    <row r="238" spans="1:16" x14ac:dyDescent="0.25">
      <c r="A238" t="e" vm="239">
        <v>#VALUE!</v>
      </c>
      <c r="B238" s="3" t="str" cm="1">
        <f t="array" ref="B238">_FV(Table3[[#This Row],[Company]],"Ticker symbol",TRUE)</f>
        <v>NCLH</v>
      </c>
      <c r="C238" s="18" t="str" cm="1">
        <f t="array" ref="C238">_FV(A238,"Industry")</f>
        <v>Hotels &amp; Entertainment Services</v>
      </c>
      <c r="D238" s="4" cm="1">
        <f t="array" ref="D238">_FV(Table3[[#This Row],[Company]],"Price")</f>
        <v>29.73</v>
      </c>
      <c r="E238" s="8" cm="1">
        <f t="array" ref="E238">_FV(Table3[[#This Row],[Company]],"P/E",TRUE)</f>
        <v>0</v>
      </c>
      <c r="F238" s="5" cm="1">
        <f t="array" ref="F238">_FV(Table3[[#This Row],[Company]],"Change (%)",TRUE)</f>
        <v>1.4330000000000001E-2</v>
      </c>
      <c r="G238" s="22" cm="1">
        <f t="array" ref="G238">_FV(Table3[[#This Row],[Company]],"Change % (Extended hours)",TRUE)</f>
        <v>2.3549999999999999E-3</v>
      </c>
      <c r="H238" s="8" cm="1">
        <f t="array" ref="H238">_FV(Table3[[#This Row],[Company]],"Beta")</f>
        <v>2.9211</v>
      </c>
      <c r="I238" s="6" cm="1">
        <f t="array" ref="I238">_FV(Table3[[#This Row],[Company]],"Market cap",TRUE)</f>
        <v>9254396000</v>
      </c>
      <c r="J238" s="9" cm="1">
        <f t="array" ref="J238">_FV(Table3[[#This Row],[Company]],"Volume")</f>
        <v>27304058</v>
      </c>
      <c r="K238" s="9" cm="1">
        <f t="array" ref="K238">_FV(Table3[[#This Row],[Company]],"Volume average",TRUE)</f>
        <v>25195821</v>
      </c>
      <c r="L238" s="12">
        <f>Table3[[#This Row],[Volume]]/Table3[[#This Row],[Volume average]]</f>
        <v>1.0836740743633637</v>
      </c>
      <c r="M238" s="10">
        <f>(Table3[[#This Row],[Price]]-Table3[[#This Row],[52 week high]])/Table3[[#This Row],[52 week high]]</f>
        <v>-0.13788603740756847</v>
      </c>
      <c r="N238" s="4" cm="1">
        <f t="array" ref="N238">_FV(Table3[[#This Row],[Company]],"52 week high",TRUE)</f>
        <v>34.484999999999999</v>
      </c>
      <c r="O238" s="4" cm="1">
        <f t="array" ref="O238">_FV(Table3[[#This Row],[Company]],"52 week low",TRUE)</f>
        <v>7.03</v>
      </c>
      <c r="P238" s="10">
        <f>(Table3[[#This Row],[Price]]-Table3[[#This Row],[52 week low]]) /Table3[[#This Row],[52 week low]]</f>
        <v>3.2290184921763867</v>
      </c>
    </row>
    <row r="239" spans="1:16" ht="24.75" x14ac:dyDescent="0.25">
      <c r="A239" t="e" vm="240">
        <v>#VALUE!</v>
      </c>
      <c r="B239" s="3" t="str" cm="1">
        <f t="array" ref="B239">_FV(Table3[[#This Row],[Company]],"Ticker symbol",TRUE)</f>
        <v>BEN</v>
      </c>
      <c r="C239" s="18" t="str" cm="1">
        <f t="array" ref="C239">_FV(A239,"Industry")</f>
        <v>Investment Banking &amp; Investment Services</v>
      </c>
      <c r="D239" s="4" cm="1">
        <f t="array" ref="D239">_FV(Table3[[#This Row],[Company]],"Price")</f>
        <v>26.06</v>
      </c>
      <c r="E239" s="8" cm="1">
        <f t="array" ref="E239">_FV(Table3[[#This Row],[Company]],"P/E",TRUE)</f>
        <v>16.9512</v>
      </c>
      <c r="F239" s="5" cm="1">
        <f t="array" ref="F239">_FV(Table3[[#This Row],[Company]],"Change (%)",TRUE)</f>
        <v>-1.5861E-2</v>
      </c>
      <c r="G239" s="22" cm="1">
        <f t="array" ref="G239">_FV(Table3[[#This Row],[Company]],"Change % (Extended hours)",TRUE)</f>
        <v>1.5349999999999999E-3</v>
      </c>
      <c r="H239" s="8" cm="1">
        <f t="array" ref="H239">_FV(Table3[[#This Row],[Company]],"Beta")</f>
        <v>1.2506999999999999</v>
      </c>
      <c r="I239" s="6" cm="1">
        <f t="array" ref="I239">_FV(Table3[[#This Row],[Company]],"Market cap",TRUE)</f>
        <v>13383090000</v>
      </c>
      <c r="J239" s="9" cm="1">
        <f t="array" ref="J239">_FV(Table3[[#This Row],[Company]],"Volume")</f>
        <v>3536877</v>
      </c>
      <c r="K239" s="9" cm="1">
        <f t="array" ref="K239">_FV(Table3[[#This Row],[Company]],"Volume average",TRUE)</f>
        <v>3281840</v>
      </c>
      <c r="L239" s="12">
        <f>Table3[[#This Row],[Volume]]/Table3[[#This Row],[Volume average]]</f>
        <v>1.0777115886210176</v>
      </c>
      <c r="M239" s="10">
        <f>(Table3[[#This Row],[Price]]-Table3[[#This Row],[52 week high]])/Table3[[#This Row],[52 week high]]</f>
        <v>-8.8492479888072795E-2</v>
      </c>
      <c r="N239" s="4" cm="1">
        <f t="array" ref="N239">_FV(Table3[[#This Row],[Company]],"52 week high",TRUE)</f>
        <v>28.59</v>
      </c>
      <c r="O239" s="4" cm="1">
        <f t="array" ref="O239">_FV(Table3[[#This Row],[Company]],"52 week low",TRUE)</f>
        <v>14.91</v>
      </c>
      <c r="P239" s="10">
        <f>(Table3[[#This Row],[Price]]-Table3[[#This Row],[52 week low]]) /Table3[[#This Row],[52 week low]]</f>
        <v>0.74782025486250825</v>
      </c>
    </row>
    <row r="240" spans="1:16" x14ac:dyDescent="0.25">
      <c r="A240" t="e" vm="241">
        <v>#VALUE!</v>
      </c>
      <c r="B240" s="3" t="str" cm="1">
        <f t="array" ref="B240">_FV(Table3[[#This Row],[Company]],"Ticker symbol",TRUE)</f>
        <v>ATVI</v>
      </c>
      <c r="C240" s="18" t="str" cm="1">
        <f t="array" ref="C240">_FV(A240,"Industry")</f>
        <v>Software &amp; IT Services</v>
      </c>
      <c r="D240" s="4" cm="1">
        <f t="array" ref="D240">_FV(Table3[[#This Row],[Company]],"Price")</f>
        <v>92.5</v>
      </c>
      <c r="E240" s="8" cm="1">
        <f t="array" ref="E240">_FV(Table3[[#This Row],[Company]],"P/E",TRUE)</f>
        <v>31.556999999999999</v>
      </c>
      <c r="F240" s="5" cm="1">
        <f t="array" ref="F240">_FV(Table3[[#This Row],[Company]],"Change (%)",TRUE)</f>
        <v>3.6879000000000002E-2</v>
      </c>
      <c r="G240" s="22" cm="1">
        <f t="array" ref="G240">_FV(Table3[[#This Row],[Company]],"Change % (Extended hours)",TRUE)</f>
        <v>-3.8920000000000001E-3</v>
      </c>
      <c r="H240" s="8" cm="1">
        <f t="array" ref="H240">_FV(Table3[[#This Row],[Company]],"Beta")</f>
        <v>0.66090000000000004</v>
      </c>
      <c r="I240" s="6" cm="1">
        <f t="array" ref="I240">_FV(Table3[[#This Row],[Company]],"Market cap",TRUE)</f>
        <v>69115800000</v>
      </c>
      <c r="J240" s="9" cm="1">
        <f t="array" ref="J240">_FV(Table3[[#This Row],[Company]],"Volume")</f>
        <v>6325573</v>
      </c>
      <c r="K240" s="9" cm="1">
        <f t="array" ref="K240">_FV(Table3[[#This Row],[Company]],"Volume average",TRUE)</f>
        <v>5870961</v>
      </c>
      <c r="L240" s="12">
        <f>Table3[[#This Row],[Volume]]/Table3[[#This Row],[Volume average]]</f>
        <v>1.0774340010093748</v>
      </c>
      <c r="M240" s="10">
        <f>(Table3[[#This Row],[Price]]-Table3[[#This Row],[52 week high]])/Table3[[#This Row],[52 week high]]</f>
        <v>-0.11508657801588061</v>
      </c>
      <c r="N240" s="4" cm="1">
        <f t="array" ref="N240">_FV(Table3[[#This Row],[Company]],"52 week high",TRUE)</f>
        <v>104.53</v>
      </c>
      <c r="O240" s="4" cm="1">
        <f t="array" ref="O240">_FV(Table3[[#This Row],[Company]],"52 week low",TRUE)</f>
        <v>50.51</v>
      </c>
      <c r="P240" s="10">
        <f>(Table3[[#This Row],[Price]]-Table3[[#This Row],[52 week low]]) /Table3[[#This Row],[52 week low]]</f>
        <v>0.83132053058800248</v>
      </c>
    </row>
    <row r="241" spans="1:16" x14ac:dyDescent="0.25">
      <c r="A241" t="e" vm="242">
        <v>#VALUE!</v>
      </c>
      <c r="B241" s="3" t="str" cm="1">
        <f t="array" ref="B241">_FV(Table3[[#This Row],[Company]],"Ticker symbol",TRUE)</f>
        <v>GOOG</v>
      </c>
      <c r="C241" s="18" t="str" cm="1">
        <f t="array" ref="C241">_FV(A241,"Industry")</f>
        <v>Software &amp; IT Services</v>
      </c>
      <c r="D241" s="4" cm="1">
        <f t="array" ref="D241">_FV(Table3[[#This Row],[Company]],"Price")</f>
        <v>2052.6999999999998</v>
      </c>
      <c r="E241" s="8" cm="1">
        <f t="array" ref="E241">_FV(Table3[[#This Row],[Company]],"P/E",TRUE)</f>
        <v>34.461300000000001</v>
      </c>
      <c r="F241" s="5" cm="1">
        <f t="array" ref="F241">_FV(Table3[[#This Row],[Company]],"Change (%)",TRUE)</f>
        <v>1.4095E-2</v>
      </c>
      <c r="G241" s="22" cm="1">
        <f t="array" ref="G241">_FV(Table3[[#This Row],[Company]],"Change % (Extended hours)",TRUE)</f>
        <v>-1.315E-3</v>
      </c>
      <c r="H241" s="8" cm="1">
        <f t="array" ref="H241">_FV(Table3[[#This Row],[Company]],"Beta")</f>
        <v>1.0053000000000001</v>
      </c>
      <c r="I241" s="6" cm="1">
        <f t="array" ref="I241">_FV(Table3[[#This Row],[Company]],"Market cap",TRUE)</f>
        <v>1358790000000</v>
      </c>
      <c r="J241" s="9" cm="1">
        <f t="array" ref="J241">_FV(Table3[[#This Row],[Company]],"Volume")</f>
        <v>1697306</v>
      </c>
      <c r="K241" s="9" cm="1">
        <f t="array" ref="K241">_FV(Table3[[#This Row],[Company]],"Volume average",TRUE)</f>
        <v>1576602</v>
      </c>
      <c r="L241" s="12">
        <f>Table3[[#This Row],[Volume]]/Table3[[#This Row],[Volume average]]</f>
        <v>1.0765595882790964</v>
      </c>
      <c r="M241" s="10">
        <f>(Table3[[#This Row],[Price]]-Table3[[#This Row],[52 week high]])/Table3[[#This Row],[52 week high]]</f>
        <v>-4.6444432056785043E-2</v>
      </c>
      <c r="N241" s="4" cm="1">
        <f t="array" ref="N241">_FV(Table3[[#This Row],[Company]],"52 week high",TRUE)</f>
        <v>2152.6799999999998</v>
      </c>
      <c r="O241" s="4" cm="1">
        <f t="array" ref="O241">_FV(Table3[[#This Row],[Company]],"52 week low",TRUE)</f>
        <v>1013.5361</v>
      </c>
      <c r="P241" s="10">
        <f>(Table3[[#This Row],[Price]]-Table3[[#This Row],[52 week low]]) /Table3[[#This Row],[52 week low]]</f>
        <v>1.0252855325034793</v>
      </c>
    </row>
    <row r="242" spans="1:16" x14ac:dyDescent="0.25">
      <c r="A242" t="e" vm="243">
        <v>#VALUE!</v>
      </c>
      <c r="B242" s="3" t="str" cm="1">
        <f t="array" ref="B242">_FV(Table3[[#This Row],[Company]],"Ticker symbol",TRUE)</f>
        <v>FE</v>
      </c>
      <c r="C242" s="18" t="str" cm="1">
        <f t="array" ref="C242">_FV(A242,"Industry")</f>
        <v>Electrical Utilities &amp; IPPs</v>
      </c>
      <c r="D242" s="4" cm="1">
        <f t="array" ref="D242">_FV(Table3[[#This Row],[Company]],"Price")</f>
        <v>34.18</v>
      </c>
      <c r="E242" s="8" cm="1">
        <f t="array" ref="E242">_FV(Table3[[#This Row],[Company]],"P/E",TRUE)</f>
        <v>18.0657</v>
      </c>
      <c r="F242" s="5" cm="1">
        <f t="array" ref="F242">_FV(Table3[[#This Row],[Company]],"Change (%)",TRUE)</f>
        <v>2.4272999999999999E-2</v>
      </c>
      <c r="G242" s="22" cm="1">
        <f t="array" ref="G242">_FV(Table3[[#This Row],[Company]],"Change % (Extended hours)",TRUE)</f>
        <v>3.8030000000000004E-3</v>
      </c>
      <c r="H242" s="8" cm="1">
        <f t="array" ref="H242">_FV(Table3[[#This Row],[Company]],"Beta")</f>
        <v>0.1948</v>
      </c>
      <c r="I242" s="6" cm="1">
        <f t="array" ref="I242">_FV(Table3[[#This Row],[Company]],"Market cap",TRUE)</f>
        <v>18127090000</v>
      </c>
      <c r="J242" s="9" cm="1">
        <f t="array" ref="J242">_FV(Table3[[#This Row],[Company]],"Volume")</f>
        <v>5601523</v>
      </c>
      <c r="K242" s="9" cm="1">
        <f t="array" ref="K242">_FV(Table3[[#This Row],[Company]],"Volume average",TRUE)</f>
        <v>5204366</v>
      </c>
      <c r="L242" s="12">
        <f>Table3[[#This Row],[Volume]]/Table3[[#This Row],[Volume average]]</f>
        <v>1.0763122731952364</v>
      </c>
      <c r="M242" s="10">
        <f>(Table3[[#This Row],[Price]]-Table3[[#This Row],[52 week high]])/Table3[[#This Row],[52 week high]]</f>
        <v>-0.26273284958714765</v>
      </c>
      <c r="N242" s="4" cm="1">
        <f t="array" ref="N242">_FV(Table3[[#This Row],[Company]],"52 week high",TRUE)</f>
        <v>46.360399999999998</v>
      </c>
      <c r="O242" s="4" cm="1">
        <f t="array" ref="O242">_FV(Table3[[#This Row],[Company]],"52 week low",TRUE)</f>
        <v>22.85</v>
      </c>
      <c r="P242" s="10">
        <f>(Table3[[#This Row],[Price]]-Table3[[#This Row],[52 week low]]) /Table3[[#This Row],[52 week low]]</f>
        <v>0.49584245076586425</v>
      </c>
    </row>
    <row r="243" spans="1:16" x14ac:dyDescent="0.25">
      <c r="A243" t="e" vm="244">
        <v>#VALUE!</v>
      </c>
      <c r="B243" s="3" t="str" cm="1">
        <f t="array" ref="B243">_FV(Table3[[#This Row],[Company]],"Ticker symbol",TRUE)</f>
        <v>EQIX</v>
      </c>
      <c r="C243" s="18" t="str" cm="1">
        <f t="array" ref="C243">_FV(A243,"Industry")</f>
        <v>Residential &amp; Commercial REIT</v>
      </c>
      <c r="D243" s="4" cm="1">
        <f t="array" ref="D243">_FV(Table3[[#This Row],[Company]],"Price")</f>
        <v>622.71</v>
      </c>
      <c r="E243" s="8" cm="1">
        <f t="array" ref="E243">_FV(Table3[[#This Row],[Company]],"P/E",TRUE)</f>
        <v>141.38140000000001</v>
      </c>
      <c r="F243" s="5" cm="1">
        <f t="array" ref="F243">_FV(Table3[[#This Row],[Company]],"Change (%)",TRUE)</f>
        <v>4.6711999999999997E-2</v>
      </c>
      <c r="G243" s="22" cm="1">
        <f t="array" ref="G243">_FV(Table3[[#This Row],[Company]],"Change % (Extended hours)",TRUE)</f>
        <v>0.10144399999999999</v>
      </c>
      <c r="H243" s="8" cm="1">
        <f t="array" ref="H243">_FV(Table3[[#This Row],[Company]],"Beta")</f>
        <v>0.26860000000000001</v>
      </c>
      <c r="I243" s="6" cm="1">
        <f t="array" ref="I243">_FV(Table3[[#This Row],[Company]],"Market cap",TRUE)</f>
        <v>53119140000</v>
      </c>
      <c r="J243" s="9" cm="1">
        <f t="array" ref="J243">_FV(Table3[[#This Row],[Company]],"Volume")</f>
        <v>765859</v>
      </c>
      <c r="K243" s="9" cm="1">
        <f t="array" ref="K243">_FV(Table3[[#This Row],[Company]],"Volume average",TRUE)</f>
        <v>712540</v>
      </c>
      <c r="L243" s="12">
        <f>Table3[[#This Row],[Volume]]/Table3[[#This Row],[Volume average]]</f>
        <v>1.0748294832570804</v>
      </c>
      <c r="M243" s="10">
        <f>(Table3[[#This Row],[Price]]-Table3[[#This Row],[52 week high]])/Table3[[#This Row],[52 week high]]</f>
        <v>-0.25847553496790782</v>
      </c>
      <c r="N243" s="4" cm="1">
        <f t="array" ref="N243">_FV(Table3[[#This Row],[Company]],"52 week high",TRUE)</f>
        <v>839.77</v>
      </c>
      <c r="O243" s="4" cm="1">
        <f t="array" ref="O243">_FV(Table3[[#This Row],[Company]],"52 week low",TRUE)</f>
        <v>477.87</v>
      </c>
      <c r="P243" s="10">
        <f>(Table3[[#This Row],[Price]]-Table3[[#This Row],[52 week low]]) /Table3[[#This Row],[52 week low]]</f>
        <v>0.30309498399146217</v>
      </c>
    </row>
    <row r="244" spans="1:16" x14ac:dyDescent="0.25">
      <c r="A244" t="e" vm="245">
        <v>#VALUE!</v>
      </c>
      <c r="B244" s="3" t="str" cm="1">
        <f t="array" ref="B244">_FV(Table3[[#This Row],[Company]],"Ticker symbol",TRUE)</f>
        <v>HFC</v>
      </c>
      <c r="C244" s="18" t="str" cm="1">
        <f t="array" ref="C244">_FV(A244,"Industry")</f>
        <v>Oil &amp; Gas</v>
      </c>
      <c r="D244" s="4" cm="1">
        <f t="array" ref="D244">_FV(Table3[[#This Row],[Company]],"Price")</f>
        <v>38.81</v>
      </c>
      <c r="E244" s="8" cm="1">
        <f t="array" ref="E244">_FV(Table3[[#This Row],[Company]],"P/E",TRUE)</f>
        <v>0</v>
      </c>
      <c r="F244" s="5" cm="1">
        <f t="array" ref="F244">_FV(Table3[[#This Row],[Company]],"Change (%)",TRUE)</f>
        <v>-4.4794E-2</v>
      </c>
      <c r="G244" s="22" cm="1">
        <f t="array" ref="G244">_FV(Table3[[#This Row],[Company]],"Change % (Extended hours)",TRUE)</f>
        <v>2.5770000000000003E-4</v>
      </c>
      <c r="H244" s="8" cm="1">
        <f t="array" ref="H244">_FV(Table3[[#This Row],[Company]],"Beta")</f>
        <v>1.8392999999999999</v>
      </c>
      <c r="I244" s="6" cm="1">
        <f t="array" ref="I244">_FV(Table3[[#This Row],[Company]],"Market cap",TRUE)</f>
        <v>6598915000</v>
      </c>
      <c r="J244" s="9" cm="1">
        <f t="array" ref="J244">_FV(Table3[[#This Row],[Company]],"Volume")</f>
        <v>2424317</v>
      </c>
      <c r="K244" s="9" cm="1">
        <f t="array" ref="K244">_FV(Table3[[#This Row],[Company]],"Volume average",TRUE)</f>
        <v>2257749</v>
      </c>
      <c r="L244" s="12">
        <f>Table3[[#This Row],[Volume]]/Table3[[#This Row],[Volume average]]</f>
        <v>1.0737761372056858</v>
      </c>
      <c r="M244" s="10">
        <f>(Table3[[#This Row],[Price]]-Table3[[#This Row],[52 week high]])/Table3[[#This Row],[52 week high]]</f>
        <v>-6.9304556354916072E-2</v>
      </c>
      <c r="N244" s="4" cm="1">
        <f t="array" ref="N244">_FV(Table3[[#This Row],[Company]],"52 week high",TRUE)</f>
        <v>41.7</v>
      </c>
      <c r="O244" s="4" cm="1">
        <f t="array" ref="O244">_FV(Table3[[#This Row],[Company]],"52 week low",TRUE)</f>
        <v>16.809999999999999</v>
      </c>
      <c r="P244" s="10">
        <f>(Table3[[#This Row],[Price]]-Table3[[#This Row],[52 week low]]) /Table3[[#This Row],[52 week low]]</f>
        <v>1.308744794765021</v>
      </c>
    </row>
    <row r="245" spans="1:16" ht="24.75" x14ac:dyDescent="0.25">
      <c r="A245" t="e" vm="246">
        <v>#VALUE!</v>
      </c>
      <c r="B245" s="3" t="str" cm="1">
        <f t="array" ref="B245">_FV(Table3[[#This Row],[Company]],"Ticker symbol",TRUE)</f>
        <v>PG</v>
      </c>
      <c r="C245" s="18" t="str" cm="1">
        <f t="array" ref="C245">_FV(A245,"Industry")</f>
        <v>Personal &amp; Household Products &amp; Services</v>
      </c>
      <c r="D245" s="4" cm="1">
        <f t="array" ref="D245">_FV(Table3[[#This Row],[Company]],"Price")</f>
        <v>126.18</v>
      </c>
      <c r="E245" s="8" cm="1">
        <f t="array" ref="E245">_FV(Table3[[#This Row],[Company]],"P/E",TRUE)</f>
        <v>24.0626</v>
      </c>
      <c r="F245" s="5" cm="1">
        <f t="array" ref="F245">_FV(Table3[[#This Row],[Company]],"Change (%)",TRUE)</f>
        <v>-8.8760000000000002E-3</v>
      </c>
      <c r="G245" s="22" cm="1">
        <f t="array" ref="G245">_FV(Table3[[#This Row],[Company]],"Change % (Extended hours)",TRUE)</f>
        <v>-1.3469999999999999E-3</v>
      </c>
      <c r="H245" s="8" cm="1">
        <f t="array" ref="H245">_FV(Table3[[#This Row],[Company]],"Beta")</f>
        <v>0.40710000000000002</v>
      </c>
      <c r="I245" s="6" cm="1">
        <f t="array" ref="I245">_FV(Table3[[#This Row],[Company]],"Market cap",TRUE)</f>
        <v>313497800000</v>
      </c>
      <c r="J245" s="9" cm="1">
        <f t="array" ref="J245">_FV(Table3[[#This Row],[Company]],"Volume")</f>
        <v>8859731</v>
      </c>
      <c r="K245" s="9" cm="1">
        <f t="array" ref="K245">_FV(Table3[[#This Row],[Company]],"Volume average",TRUE)</f>
        <v>8255458</v>
      </c>
      <c r="L245" s="12">
        <f>Table3[[#This Row],[Volume]]/Table3[[#This Row],[Volume average]]</f>
        <v>1.0731967869014656</v>
      </c>
      <c r="M245" s="10">
        <f>(Table3[[#This Row],[Price]]-Table3[[#This Row],[52 week high]])/Table3[[#This Row],[52 week high]]</f>
        <v>-0.14116526000544502</v>
      </c>
      <c r="N245" s="4" cm="1">
        <f t="array" ref="N245">_FV(Table3[[#This Row],[Company]],"52 week high",TRUE)</f>
        <v>146.91999999999999</v>
      </c>
      <c r="O245" s="4" cm="1">
        <f t="array" ref="O245">_FV(Table3[[#This Row],[Company]],"52 week low",TRUE)</f>
        <v>94.34</v>
      </c>
      <c r="P245" s="10">
        <f>(Table3[[#This Row],[Price]]-Table3[[#This Row],[52 week low]]) /Table3[[#This Row],[52 week low]]</f>
        <v>0.33750264998940005</v>
      </c>
    </row>
    <row r="246" spans="1:16" x14ac:dyDescent="0.25">
      <c r="A246" t="e" vm="247">
        <v>#VALUE!</v>
      </c>
      <c r="B246" s="3" t="str" cm="1">
        <f t="array" ref="B246">_FV(Table3[[#This Row],[Company]],"Ticker symbol",TRUE)</f>
        <v>HON</v>
      </c>
      <c r="C246" s="18" t="str" cm="1">
        <f t="array" ref="C246">_FV(A246,"Industry")</f>
        <v>Consumer Goods Conglomerates</v>
      </c>
      <c r="D246" s="4" cm="1">
        <f t="array" ref="D246">_FV(Table3[[#This Row],[Company]],"Price")</f>
        <v>207.61</v>
      </c>
      <c r="E246" s="8" cm="1">
        <f t="array" ref="E246">_FV(Table3[[#This Row],[Company]],"P/E",TRUE)</f>
        <v>30.935700000000001</v>
      </c>
      <c r="F246" s="5" cm="1">
        <f t="array" ref="F246">_FV(Table3[[#This Row],[Company]],"Change (%)",TRUE)</f>
        <v>-4.3330000000000002E-4</v>
      </c>
      <c r="G246" s="22" cm="1">
        <f t="array" ref="G246">_FV(Table3[[#This Row],[Company]],"Change % (Extended hours)",TRUE)</f>
        <v>1.9269999999999999E-4</v>
      </c>
      <c r="H246" s="8" cm="1">
        <f t="array" ref="H246">_FV(Table3[[#This Row],[Company]],"Beta")</f>
        <v>1.1496999999999999</v>
      </c>
      <c r="I246" s="6" cm="1">
        <f t="array" ref="I246">_FV(Table3[[#This Row],[Company]],"Market cap",TRUE)</f>
        <v>144455600000</v>
      </c>
      <c r="J246" s="9" cm="1">
        <f t="array" ref="J246">_FV(Table3[[#This Row],[Company]],"Volume")</f>
        <v>2643482</v>
      </c>
      <c r="K246" s="9" cm="1">
        <f t="array" ref="K246">_FV(Table3[[#This Row],[Company]],"Volume average",TRUE)</f>
        <v>2464790</v>
      </c>
      <c r="L246" s="12">
        <f>Table3[[#This Row],[Volume]]/Table3[[#This Row],[Volume average]]</f>
        <v>1.0724978598582435</v>
      </c>
      <c r="M246" s="10">
        <f>(Table3[[#This Row],[Price]]-Table3[[#This Row],[52 week high]])/Table3[[#This Row],[52 week high]]</f>
        <v>-4.1947392708813917E-2</v>
      </c>
      <c r="N246" s="4" cm="1">
        <f t="array" ref="N246">_FV(Table3[[#This Row],[Company]],"52 week high",TRUE)</f>
        <v>216.7</v>
      </c>
      <c r="O246" s="4" cm="1">
        <f t="array" ref="O246">_FV(Table3[[#This Row],[Company]],"52 week low",TRUE)</f>
        <v>101.08</v>
      </c>
      <c r="P246" s="10">
        <f>(Table3[[#This Row],[Price]]-Table3[[#This Row],[52 week low]]) /Table3[[#This Row],[52 week low]]</f>
        <v>1.0539176889592403</v>
      </c>
    </row>
    <row r="247" spans="1:16" x14ac:dyDescent="0.25">
      <c r="A247" t="e" vm="248">
        <v>#VALUE!</v>
      </c>
      <c r="B247" s="3" t="str" cm="1">
        <f t="array" ref="B247">_FV(Table3[[#This Row],[Company]],"Ticker symbol",TRUE)</f>
        <v>FOX</v>
      </c>
      <c r="C247" s="18" t="str" cm="1">
        <f t="array" ref="C247">_FV(A247,"Industry")</f>
        <v>Media &amp; Publishing</v>
      </c>
      <c r="D247" s="4" cm="1">
        <f t="array" ref="D247">_FV(Table3[[#This Row],[Company]],"Price")</f>
        <v>38.24</v>
      </c>
      <c r="E247" s="3" t="e" cm="1" vm="4">
        <f t="array" ref="E247">_FV(Table3[[#This Row],[Company]],"P/E",TRUE)</f>
        <v>#VALUE!</v>
      </c>
      <c r="F247" s="5" cm="1">
        <f t="array" ref="F247">_FV(Table3[[#This Row],[Company]],"Change (%)",TRUE)</f>
        <v>-3.8955000000000004E-2</v>
      </c>
      <c r="G247" s="22" cm="1">
        <f t="array" ref="G247">_FV(Table3[[#This Row],[Company]],"Change % (Extended hours)",TRUE)</f>
        <v>-1.0722000000000001E-2</v>
      </c>
      <c r="H247" s="3" t="e" cm="1" vm="71">
        <f t="array" ref="H247">_FV(Table3[[#This Row],[Company]],"Beta")</f>
        <v>#VALUE!</v>
      </c>
      <c r="I247" s="6" cm="1">
        <f t="array" ref="I247">_FV(Table3[[#This Row],[Company]],"Market cap",TRUE)</f>
        <v>24405890000</v>
      </c>
      <c r="J247" s="9" cm="1">
        <f t="array" ref="J247">_FV(Table3[[#This Row],[Company]],"Volume")</f>
        <v>1608796</v>
      </c>
      <c r="K247" s="9" cm="1">
        <f t="array" ref="K247">_FV(Table3[[#This Row],[Company]],"Volume average",TRUE)</f>
        <v>1504457</v>
      </c>
      <c r="L247" s="12">
        <f>Table3[[#This Row],[Volume]]/Table3[[#This Row],[Volume average]]</f>
        <v>1.0693532616751427</v>
      </c>
      <c r="M247" s="10">
        <f>(Table3[[#This Row],[Price]]-Table3[[#This Row],[52 week high]])/Table3[[#This Row],[52 week high]]</f>
        <v>-5.0173869846000897E-2</v>
      </c>
      <c r="N247" s="4" cm="1">
        <f t="array" ref="N247">_FV(Table3[[#This Row],[Company]],"52 week high",TRUE)</f>
        <v>40.26</v>
      </c>
      <c r="O247" s="4" cm="1">
        <f t="array" ref="O247">_FV(Table3[[#This Row],[Company]],"52 week low",TRUE)</f>
        <v>19.13</v>
      </c>
      <c r="P247" s="10">
        <f>(Table3[[#This Row],[Price]]-Table3[[#This Row],[52 week low]]) /Table3[[#This Row],[52 week low]]</f>
        <v>0.99895452169367505</v>
      </c>
    </row>
    <row r="248" spans="1:16" ht="24.75" x14ac:dyDescent="0.25">
      <c r="A248" t="e" vm="249">
        <v>#VALUE!</v>
      </c>
      <c r="B248" s="3" t="str" cm="1">
        <f t="array" ref="B248">_FV(Table3[[#This Row],[Company]],"Ticker symbol",TRUE)</f>
        <v>RHI</v>
      </c>
      <c r="C248" s="18" t="str" cm="1">
        <f t="array" ref="C248">_FV(A248,"Industry")</f>
        <v>Professional &amp; Commercial Services</v>
      </c>
      <c r="D248" s="4" cm="1">
        <f t="array" ref="D248">_FV(Table3[[#This Row],[Company]],"Price")</f>
        <v>76.8</v>
      </c>
      <c r="E248" s="8" cm="1">
        <f t="array" ref="E248">_FV(Table3[[#This Row],[Company]],"P/E",TRUE)</f>
        <v>28.5717</v>
      </c>
      <c r="F248" s="5" cm="1">
        <f t="array" ref="F248">_FV(Table3[[#This Row],[Company]],"Change (%)",TRUE)</f>
        <v>-5.3100000000000005E-3</v>
      </c>
      <c r="G248" s="22" cm="1">
        <f t="array" ref="G248">_FV(Table3[[#This Row],[Company]],"Change % (Extended hours)",TRUE)</f>
        <v>0</v>
      </c>
      <c r="H248" s="8" cm="1">
        <f t="array" ref="H248">_FV(Table3[[#This Row],[Company]],"Beta")</f>
        <v>1.5947</v>
      </c>
      <c r="I248" s="6" cm="1">
        <f t="array" ref="I248">_FV(Table3[[#This Row],[Company]],"Market cap",TRUE)</f>
        <v>8734370000</v>
      </c>
      <c r="J248" s="9" cm="1">
        <f t="array" ref="J248">_FV(Table3[[#This Row],[Company]],"Volume")</f>
        <v>1242954</v>
      </c>
      <c r="K248" s="9" cm="1">
        <f t="array" ref="K248">_FV(Table3[[#This Row],[Company]],"Volume average",TRUE)</f>
        <v>1162841</v>
      </c>
      <c r="L248" s="12">
        <f>Table3[[#This Row],[Volume]]/Table3[[#This Row],[Volume average]]</f>
        <v>1.0688941996369237</v>
      </c>
      <c r="M248" s="10">
        <f>(Table3[[#This Row],[Price]]-Table3[[#This Row],[52 week high]])/Table3[[#This Row],[52 week high]]</f>
        <v>-8.0239520958083871E-2</v>
      </c>
      <c r="N248" s="4" cm="1">
        <f t="array" ref="N248">_FV(Table3[[#This Row],[Company]],"52 week high",TRUE)</f>
        <v>83.5</v>
      </c>
      <c r="O248" s="4" cm="1">
        <f t="array" ref="O248">_FV(Table3[[#This Row],[Company]],"52 week low",TRUE)</f>
        <v>32.380000000000003</v>
      </c>
      <c r="P248" s="10">
        <f>(Table3[[#This Row],[Price]]-Table3[[#This Row],[52 week low]]) /Table3[[#This Row],[52 week low]]</f>
        <v>1.3718344657195798</v>
      </c>
    </row>
    <row r="249" spans="1:16" x14ac:dyDescent="0.25">
      <c r="A249" t="e" vm="250">
        <v>#VALUE!</v>
      </c>
      <c r="B249" s="3" t="str" cm="1">
        <f t="array" ref="B249">_FV(Table3[[#This Row],[Company]],"Ticker symbol",TRUE)</f>
        <v>ETSY</v>
      </c>
      <c r="C249" s="18" t="str" cm="1">
        <f t="array" ref="C249">_FV(A249,"Industry")</f>
        <v>Diversified Retail</v>
      </c>
      <c r="D249" s="4" cm="1">
        <f t="array" ref="D249">_FV(Table3[[#This Row],[Company]],"Price")</f>
        <v>206.79</v>
      </c>
      <c r="E249" s="8" cm="1">
        <f t="array" ref="E249">_FV(Table3[[#This Row],[Company]],"P/E",TRUE)</f>
        <v>74.440700000000007</v>
      </c>
      <c r="F249" s="5" cm="1">
        <f t="array" ref="F249">_FV(Table3[[#This Row],[Company]],"Change (%)",TRUE)</f>
        <v>8.6881E-2</v>
      </c>
      <c r="G249" s="22" cm="1">
        <f t="array" ref="G249">_FV(Table3[[#This Row],[Company]],"Change % (Extended hours)",TRUE)</f>
        <v>1.016E-3</v>
      </c>
      <c r="H249" s="8" cm="1">
        <f t="array" ref="H249">_FV(Table3[[#This Row],[Company]],"Beta")</f>
        <v>1.6628000000000001</v>
      </c>
      <c r="I249" s="6" cm="1">
        <f t="array" ref="I249">_FV(Table3[[#This Row],[Company]],"Market cap",TRUE)</f>
        <v>23982130000</v>
      </c>
      <c r="J249" s="9" cm="1">
        <f t="array" ref="J249">_FV(Table3[[#This Row],[Company]],"Volume")</f>
        <v>3710006</v>
      </c>
      <c r="K249" s="9" cm="1">
        <f t="array" ref="K249">_FV(Table3[[#This Row],[Company]],"Volume average",TRUE)</f>
        <v>3479442</v>
      </c>
      <c r="L249" s="12">
        <f>Table3[[#This Row],[Volume]]/Table3[[#This Row],[Volume average]]</f>
        <v>1.0662646481820937</v>
      </c>
      <c r="M249" s="10">
        <f>(Table3[[#This Row],[Price]]-Table3[[#This Row],[52 week high]])/Table3[[#This Row],[52 week high]]</f>
        <v>-0.17894862225045668</v>
      </c>
      <c r="N249" s="4" cm="1">
        <f t="array" ref="N249">_FV(Table3[[#This Row],[Company]],"52 week high",TRUE)</f>
        <v>251.86</v>
      </c>
      <c r="O249" s="4" cm="1">
        <f t="array" ref="O249">_FV(Table3[[#This Row],[Company]],"52 week low",TRUE)</f>
        <v>29.95</v>
      </c>
      <c r="P249" s="10">
        <f>(Table3[[#This Row],[Price]]-Table3[[#This Row],[52 week low]]) /Table3[[#This Row],[52 week low]]</f>
        <v>5.9045075125208681</v>
      </c>
    </row>
    <row r="250" spans="1:16" x14ac:dyDescent="0.25">
      <c r="A250" t="e" vm="251">
        <v>#VALUE!</v>
      </c>
      <c r="B250" s="3" t="str" cm="1">
        <f t="array" ref="B250">_FV(Table3[[#This Row],[Company]],"Ticker symbol",TRUE)</f>
        <v>AIZ</v>
      </c>
      <c r="C250" s="18" t="str" cm="1">
        <f t="array" ref="C250">_FV(A250,"Industry")</f>
        <v>Insurance</v>
      </c>
      <c r="D250" s="4" cm="1">
        <f t="array" ref="D250">_FV(Table3[[#This Row],[Company]],"Price")</f>
        <v>134.91999999999999</v>
      </c>
      <c r="E250" s="8" cm="1">
        <f t="array" ref="E250">_FV(Table3[[#This Row],[Company]],"P/E",TRUE)</f>
        <v>15.232100000000001</v>
      </c>
      <c r="F250" s="5" cm="1">
        <f t="array" ref="F250">_FV(Table3[[#This Row],[Company]],"Change (%)",TRUE)</f>
        <v>8.371E-3</v>
      </c>
      <c r="G250" s="22" cm="1">
        <f t="array" ref="G250">_FV(Table3[[#This Row],[Company]],"Change % (Extended hours)",TRUE)</f>
        <v>0</v>
      </c>
      <c r="H250" s="8" cm="1">
        <f t="array" ref="H250">_FV(Table3[[#This Row],[Company]],"Beta")</f>
        <v>0.56879999999999997</v>
      </c>
      <c r="I250" s="6" cm="1">
        <f t="array" ref="I250">_FV(Table3[[#This Row],[Company]],"Market cap",TRUE)</f>
        <v>7747429000</v>
      </c>
      <c r="J250" s="9" cm="1">
        <f t="array" ref="J250">_FV(Table3[[#This Row],[Company]],"Volume")</f>
        <v>677863</v>
      </c>
      <c r="K250" s="9" cm="1">
        <f t="array" ref="K250">_FV(Table3[[#This Row],[Company]],"Volume average",TRUE)</f>
        <v>637372</v>
      </c>
      <c r="L250" s="12">
        <f>Table3[[#This Row],[Volume]]/Table3[[#This Row],[Volume average]]</f>
        <v>1.0635280495534789</v>
      </c>
      <c r="M250" s="10">
        <f>(Table3[[#This Row],[Price]]-Table3[[#This Row],[52 week high]])/Table3[[#This Row],[52 week high]]</f>
        <v>-6.0903459316489182E-2</v>
      </c>
      <c r="N250" s="4" cm="1">
        <f t="array" ref="N250">_FV(Table3[[#This Row],[Company]],"52 week high",TRUE)</f>
        <v>143.66999999999999</v>
      </c>
      <c r="O250" s="4" cm="1">
        <f t="array" ref="O250">_FV(Table3[[#This Row],[Company]],"52 week low",TRUE)</f>
        <v>76.27</v>
      </c>
      <c r="P250" s="10">
        <f>(Table3[[#This Row],[Price]]-Table3[[#This Row],[52 week low]]) /Table3[[#This Row],[52 week low]]</f>
        <v>0.76897862855644417</v>
      </c>
    </row>
    <row r="251" spans="1:16" ht="24.75" x14ac:dyDescent="0.25">
      <c r="A251" t="e" vm="252">
        <v>#VALUE!</v>
      </c>
      <c r="B251" s="3" t="str" cm="1">
        <f t="array" ref="B251">_FV(Table3[[#This Row],[Company]],"Ticker symbol",TRUE)</f>
        <v>MAS</v>
      </c>
      <c r="C251" s="18" t="str" cm="1">
        <f t="array" ref="C251">_FV(A251,"Industry")</f>
        <v>Homebuilding &amp; Construction Supplies</v>
      </c>
      <c r="D251" s="4" cm="1">
        <f t="array" ref="D251">_FV(Table3[[#This Row],[Company]],"Price")</f>
        <v>55.36</v>
      </c>
      <c r="E251" s="8" cm="1">
        <f t="array" ref="E251">_FV(Table3[[#This Row],[Company]],"P/E",TRUE)</f>
        <v>17.9587</v>
      </c>
      <c r="F251" s="5" cm="1">
        <f t="array" ref="F251">_FV(Table3[[#This Row],[Company]],"Change (%)",TRUE)</f>
        <v>9.297999999999999E-3</v>
      </c>
      <c r="G251" s="22" cm="1">
        <f t="array" ref="G251">_FV(Table3[[#This Row],[Company]],"Change % (Extended hours)",TRUE)</f>
        <v>7.4060000000000003E-3</v>
      </c>
      <c r="H251" s="8" cm="1">
        <f t="array" ref="H251">_FV(Table3[[#This Row],[Company]],"Beta")</f>
        <v>1.3247</v>
      </c>
      <c r="I251" s="6" cm="1">
        <f t="array" ref="I251">_FV(Table3[[#This Row],[Company]],"Market cap",TRUE)</f>
        <v>14104260000</v>
      </c>
      <c r="J251" s="9" cm="1">
        <f t="array" ref="J251">_FV(Table3[[#This Row],[Company]],"Volume")</f>
        <v>2121663</v>
      </c>
      <c r="K251" s="9" cm="1">
        <f t="array" ref="K251">_FV(Table3[[#This Row],[Company]],"Volume average",TRUE)</f>
        <v>1998404</v>
      </c>
      <c r="L251" s="12">
        <f>Table3[[#This Row],[Volume]]/Table3[[#This Row],[Volume average]]</f>
        <v>1.0616787196182553</v>
      </c>
      <c r="M251" s="10">
        <f>(Table3[[#This Row],[Price]]-Table3[[#This Row],[52 week high]])/Table3[[#This Row],[52 week high]]</f>
        <v>-7.9787234042553154E-2</v>
      </c>
      <c r="N251" s="4" cm="1">
        <f t="array" ref="N251">_FV(Table3[[#This Row],[Company]],"52 week high",TRUE)</f>
        <v>60.16</v>
      </c>
      <c r="O251" s="4" cm="1">
        <f t="array" ref="O251">_FV(Table3[[#This Row],[Company]],"52 week low",TRUE)</f>
        <v>27.04</v>
      </c>
      <c r="P251" s="10">
        <f>(Table3[[#This Row],[Price]]-Table3[[#This Row],[52 week low]]) /Table3[[#This Row],[52 week low]]</f>
        <v>1.0473372781065089</v>
      </c>
    </row>
    <row r="252" spans="1:16" x14ac:dyDescent="0.25">
      <c r="A252" t="e" vm="253">
        <v>#VALUE!</v>
      </c>
      <c r="B252" s="3" t="str" cm="1">
        <f t="array" ref="B252">_FV(Table3[[#This Row],[Company]],"Ticker symbol",TRUE)</f>
        <v>ABT</v>
      </c>
      <c r="C252" s="18" t="str" cm="1">
        <f t="array" ref="C252">_FV(A252,"Industry")</f>
        <v>Healthcare Equipment &amp; Supplies</v>
      </c>
      <c r="D252" s="4" cm="1">
        <f t="array" ref="D252">_FV(Table3[[#This Row],[Company]],"Price")</f>
        <v>116.7</v>
      </c>
      <c r="E252" s="8" cm="1">
        <f t="array" ref="E252">_FV(Table3[[#This Row],[Company]],"P/E",TRUE)</f>
        <v>45.970500000000001</v>
      </c>
      <c r="F252" s="5" cm="1">
        <f t="array" ref="F252">_FV(Table3[[#This Row],[Company]],"Change (%)",TRUE)</f>
        <v>9.2540000000000001E-3</v>
      </c>
      <c r="G252" s="22" cm="1">
        <f t="array" ref="G252">_FV(Table3[[#This Row],[Company]],"Change % (Extended hours)",TRUE)</f>
        <v>4.7130000000000002E-3</v>
      </c>
      <c r="H252" s="8" cm="1">
        <f t="array" ref="H252">_FV(Table3[[#This Row],[Company]],"Beta")</f>
        <v>0.71640000000000004</v>
      </c>
      <c r="I252" s="6" cm="1">
        <f t="array" ref="I252">_FV(Table3[[#This Row],[Company]],"Market cap",TRUE)</f>
        <v>204841900000</v>
      </c>
      <c r="J252" s="9" cm="1">
        <f t="array" ref="J252">_FV(Table3[[#This Row],[Company]],"Volume")</f>
        <v>5176110</v>
      </c>
      <c r="K252" s="9" cm="1">
        <f t="array" ref="K252">_FV(Table3[[#This Row],[Company]],"Volume average",TRUE)</f>
        <v>4875824</v>
      </c>
      <c r="L252" s="12">
        <f>Table3[[#This Row],[Volume]]/Table3[[#This Row],[Volume average]]</f>
        <v>1.0615867184705601</v>
      </c>
      <c r="M252" s="10">
        <f>(Table3[[#This Row],[Price]]-Table3[[#This Row],[52 week high]])/Table3[[#This Row],[52 week high]]</f>
        <v>-9.2111405010113501E-2</v>
      </c>
      <c r="N252" s="4" cm="1">
        <f t="array" ref="N252">_FV(Table3[[#This Row],[Company]],"52 week high",TRUE)</f>
        <v>128.54</v>
      </c>
      <c r="O252" s="4" cm="1">
        <f t="array" ref="O252">_FV(Table3[[#This Row],[Company]],"52 week low",TRUE)</f>
        <v>61.61</v>
      </c>
      <c r="P252" s="10">
        <f>(Table3[[#This Row],[Price]]-Table3[[#This Row],[52 week low]]) /Table3[[#This Row],[52 week low]]</f>
        <v>0.89417302385976305</v>
      </c>
    </row>
    <row r="253" spans="1:16" x14ac:dyDescent="0.25">
      <c r="A253" t="e" vm="254">
        <v>#VALUE!</v>
      </c>
      <c r="B253" s="3" t="str" cm="1">
        <f t="array" ref="B253">_FV(Table3[[#This Row],[Company]],"Ticker symbol",TRUE)</f>
        <v>TPR</v>
      </c>
      <c r="C253" s="18" t="str" cm="1">
        <f t="array" ref="C253">_FV(A253,"Industry")</f>
        <v>Specialty Retailers</v>
      </c>
      <c r="D253" s="4" cm="1">
        <f t="array" ref="D253">_FV(Table3[[#This Row],[Company]],"Price")</f>
        <v>43.36</v>
      </c>
      <c r="E253" s="8" cm="1">
        <f t="array" ref="E253">_FV(Table3[[#This Row],[Company]],"P/E",TRUE)</f>
        <v>0</v>
      </c>
      <c r="F253" s="5" cm="1">
        <f t="array" ref="F253">_FV(Table3[[#This Row],[Company]],"Change (%)",TRUE)</f>
        <v>-1.3424E-2</v>
      </c>
      <c r="G253" s="22" cm="1">
        <f t="array" ref="G253">_FV(Table3[[#This Row],[Company]],"Change % (Extended hours)",TRUE)</f>
        <v>-1.384E-3</v>
      </c>
      <c r="H253" s="8" cm="1">
        <f t="array" ref="H253">_FV(Table3[[#This Row],[Company]],"Beta")</f>
        <v>1.5416000000000001</v>
      </c>
      <c r="I253" s="6" cm="1">
        <f t="array" ref="I253">_FV(Table3[[#This Row],[Company]],"Market cap",TRUE)</f>
        <v>12210990000</v>
      </c>
      <c r="J253" s="9" cm="1">
        <f t="array" ref="J253">_FV(Table3[[#This Row],[Company]],"Volume")</f>
        <v>5298491</v>
      </c>
      <c r="K253" s="9" cm="1">
        <f t="array" ref="K253">_FV(Table3[[#This Row],[Company]],"Volume average",TRUE)</f>
        <v>5001409</v>
      </c>
      <c r="L253" s="12">
        <f>Table3[[#This Row],[Volume]]/Table3[[#This Row],[Volume average]]</f>
        <v>1.0593996611754808</v>
      </c>
      <c r="M253" s="10">
        <f>(Table3[[#This Row],[Price]]-Table3[[#This Row],[52 week high]])/Table3[[#This Row],[52 week high]]</f>
        <v>-2.5617977528089902E-2</v>
      </c>
      <c r="N253" s="4" cm="1">
        <f t="array" ref="N253">_FV(Table3[[#This Row],[Company]],"52 week high",TRUE)</f>
        <v>44.5</v>
      </c>
      <c r="O253" s="4" cm="1">
        <f t="array" ref="O253">_FV(Table3[[#This Row],[Company]],"52 week low",TRUE)</f>
        <v>10.18</v>
      </c>
      <c r="P253" s="10">
        <f>(Table3[[#This Row],[Price]]-Table3[[#This Row],[52 week low]]) /Table3[[#This Row],[52 week low]]</f>
        <v>3.2593320235756384</v>
      </c>
    </row>
    <row r="254" spans="1:16" x14ac:dyDescent="0.25">
      <c r="A254" t="e" vm="255">
        <v>#VALUE!</v>
      </c>
      <c r="B254" s="3" t="str" cm="1">
        <f t="array" ref="B254">_FV(Table3[[#This Row],[Company]],"Ticker symbol",TRUE)</f>
        <v>NSC</v>
      </c>
      <c r="C254" s="18" t="str" cm="1">
        <f t="array" ref="C254">_FV(A254,"Industry")</f>
        <v>Freight &amp; Logistics Services</v>
      </c>
      <c r="D254" s="4" cm="1">
        <f t="array" ref="D254">_FV(Table3[[#This Row],[Company]],"Price")</f>
        <v>259.11</v>
      </c>
      <c r="E254" s="8" cm="1">
        <f t="array" ref="E254">_FV(Table3[[#This Row],[Company]],"P/E",TRUE)</f>
        <v>33.033099999999997</v>
      </c>
      <c r="F254" s="5" cm="1">
        <f t="array" ref="F254">_FV(Table3[[#This Row],[Company]],"Change (%)",TRUE)</f>
        <v>-4.2430000000000001E-4</v>
      </c>
      <c r="G254" s="22" cm="1">
        <f t="array" ref="G254">_FV(Table3[[#This Row],[Company]],"Change % (Extended hours)",TRUE)</f>
        <v>7.7189999999999998E-5</v>
      </c>
      <c r="H254" s="8" cm="1">
        <f t="array" ref="H254">_FV(Table3[[#This Row],[Company]],"Beta")</f>
        <v>1.2991999999999999</v>
      </c>
      <c r="I254" s="6" cm="1">
        <f t="array" ref="I254">_FV(Table3[[#This Row],[Company]],"Market cap",TRUE)</f>
        <v>65300540000</v>
      </c>
      <c r="J254" s="9" cm="1">
        <f t="array" ref="J254">_FV(Table3[[#This Row],[Company]],"Volume")</f>
        <v>1261034</v>
      </c>
      <c r="K254" s="9" cm="1">
        <f t="array" ref="K254">_FV(Table3[[#This Row],[Company]],"Volume average",TRUE)</f>
        <v>1192082</v>
      </c>
      <c r="L254" s="12">
        <f>Table3[[#This Row],[Volume]]/Table3[[#This Row],[Volume average]]</f>
        <v>1.0578416585436237</v>
      </c>
      <c r="M254" s="10">
        <f>(Table3[[#This Row],[Price]]-Table3[[#This Row],[52 week high]])/Table3[[#This Row],[52 week high]]</f>
        <v>-2.1709582420901607E-2</v>
      </c>
      <c r="N254" s="4" cm="1">
        <f t="array" ref="N254">_FV(Table3[[#This Row],[Company]],"52 week high",TRUE)</f>
        <v>264.86</v>
      </c>
      <c r="O254" s="4" cm="1">
        <f t="array" ref="O254">_FV(Table3[[#This Row],[Company]],"52 week low",TRUE)</f>
        <v>112.62</v>
      </c>
      <c r="P254" s="10">
        <f>(Table3[[#This Row],[Price]]-Table3[[#This Row],[52 week low]]) /Table3[[#This Row],[52 week low]]</f>
        <v>1.3007458710708577</v>
      </c>
    </row>
    <row r="255" spans="1:16" ht="24.75" x14ac:dyDescent="0.25">
      <c r="A255" t="e" vm="256">
        <v>#VALUE!</v>
      </c>
      <c r="B255" s="3" t="str" cm="1">
        <f t="array" ref="B255">_FV(Table3[[#This Row],[Company]],"Ticker symbol",TRUE)</f>
        <v>STX</v>
      </c>
      <c r="C255" s="18" t="str" cm="1">
        <f t="array" ref="C255">_FV(A255,"Industry")</f>
        <v>Computers, Phones &amp; Household Electronics</v>
      </c>
      <c r="D255" s="4" cm="1">
        <f t="array" ref="D255">_FV(Table3[[#This Row],[Company]],"Price")</f>
        <v>75.150000000000006</v>
      </c>
      <c r="E255" s="8" cm="1">
        <f t="array" ref="E255">_FV(Table3[[#This Row],[Company]],"P/E",TRUE)</f>
        <v>19.4833</v>
      </c>
      <c r="F255" s="5" cm="1">
        <f t="array" ref="F255">_FV(Table3[[#This Row],[Company]],"Change (%)",TRUE)</f>
        <v>7.9129999999999999E-3</v>
      </c>
      <c r="G255" s="22" cm="1">
        <f t="array" ref="G255">_FV(Table3[[#This Row],[Company]],"Change % (Extended hours)",TRUE)</f>
        <v>1.7298999999999998E-2</v>
      </c>
      <c r="H255" s="8" cm="1">
        <f t="array" ref="H255">_FV(Table3[[#This Row],[Company]],"Beta")</f>
        <v>1.1597</v>
      </c>
      <c r="I255" s="6" cm="1">
        <f t="array" ref="I255">_FV(Table3[[#This Row],[Company]],"Market cap",TRUE)</f>
        <v>17214540000</v>
      </c>
      <c r="J255" s="9" cm="1">
        <f t="array" ref="J255">_FV(Table3[[#This Row],[Company]],"Volume")</f>
        <v>3097192</v>
      </c>
      <c r="K255" s="9" cm="1">
        <f t="array" ref="K255">_FV(Table3[[#This Row],[Company]],"Volume average",TRUE)</f>
        <v>2930962</v>
      </c>
      <c r="L255" s="12">
        <f>Table3[[#This Row],[Volume]]/Table3[[#This Row],[Volume average]]</f>
        <v>1.0567151672386064</v>
      </c>
      <c r="M255" s="10">
        <f>(Table3[[#This Row],[Price]]-Table3[[#This Row],[52 week high]])/Table3[[#This Row],[52 week high]]</f>
        <v>-2.4849153312139001E-2</v>
      </c>
      <c r="N255" s="4" cm="1">
        <f t="array" ref="N255">_FV(Table3[[#This Row],[Company]],"52 week high",TRUE)</f>
        <v>77.064999999999998</v>
      </c>
      <c r="O255" s="4" cm="1">
        <f t="array" ref="O255">_FV(Table3[[#This Row],[Company]],"52 week low",TRUE)</f>
        <v>39.020000000000003</v>
      </c>
      <c r="P255" s="10">
        <f>(Table3[[#This Row],[Price]]-Table3[[#This Row],[52 week low]]) /Table3[[#This Row],[52 week low]]</f>
        <v>0.92593541773449517</v>
      </c>
    </row>
    <row r="256" spans="1:16" ht="24.75" x14ac:dyDescent="0.25">
      <c r="A256" t="e" vm="257">
        <v>#VALUE!</v>
      </c>
      <c r="B256" s="3" t="str" cm="1">
        <f t="array" ref="B256">_FV(Table3[[#This Row],[Company]],"Ticker symbol",TRUE)</f>
        <v>OKE</v>
      </c>
      <c r="C256" s="18" t="str" cm="1">
        <f t="array" ref="C256">_FV(A256,"Industry")</f>
        <v>Oil &amp; Gas Related Equipment and Services</v>
      </c>
      <c r="D256" s="4" cm="1">
        <f t="array" ref="D256">_FV(Table3[[#This Row],[Company]],"Price")</f>
        <v>48.64</v>
      </c>
      <c r="E256" s="8" cm="1">
        <f t="array" ref="E256">_FV(Table3[[#This Row],[Company]],"P/E",TRUE)</f>
        <v>36.179099999999998</v>
      </c>
      <c r="F256" s="5" cm="1">
        <f t="array" ref="F256">_FV(Table3[[#This Row],[Company]],"Change (%)",TRUE)</f>
        <v>-1.8166999999999999E-2</v>
      </c>
      <c r="G256" s="22" cm="1">
        <f t="array" ref="G256">_FV(Table3[[#This Row],[Company]],"Change % (Extended hours)",TRUE)</f>
        <v>7.607E-3</v>
      </c>
      <c r="H256" s="8" cm="1">
        <f t="array" ref="H256">_FV(Table3[[#This Row],[Company]],"Beta")</f>
        <v>1.9421999999999999</v>
      </c>
      <c r="I256" s="6" cm="1">
        <f t="array" ref="I256">_FV(Table3[[#This Row],[Company]],"Market cap",TRUE)</f>
        <v>22044490000</v>
      </c>
      <c r="J256" s="9" cm="1">
        <f t="array" ref="J256">_FV(Table3[[#This Row],[Company]],"Volume")</f>
        <v>3111630</v>
      </c>
      <c r="K256" s="9" cm="1">
        <f t="array" ref="K256">_FV(Table3[[#This Row],[Company]],"Volume average",TRUE)</f>
        <v>2946082</v>
      </c>
      <c r="L256" s="12">
        <f>Table3[[#This Row],[Volume]]/Table3[[#This Row],[Volume average]]</f>
        <v>1.0561925974904975</v>
      </c>
      <c r="M256" s="10">
        <f>(Table3[[#This Row],[Price]]-Table3[[#This Row],[52 week high]])/Table3[[#This Row],[52 week high]]</f>
        <v>-5.0370948848106174E-2</v>
      </c>
      <c r="N256" s="4" cm="1">
        <f t="array" ref="N256">_FV(Table3[[#This Row],[Company]],"52 week high",TRUE)</f>
        <v>51.22</v>
      </c>
      <c r="O256" s="4" cm="1">
        <f t="array" ref="O256">_FV(Table3[[#This Row],[Company]],"52 week low",TRUE)</f>
        <v>12.16</v>
      </c>
      <c r="P256" s="10">
        <f>(Table3[[#This Row],[Price]]-Table3[[#This Row],[52 week low]]) /Table3[[#This Row],[52 week low]]</f>
        <v>3.0000000000000004</v>
      </c>
    </row>
    <row r="257" spans="1:16" x14ac:dyDescent="0.25">
      <c r="A257" t="e" vm="258">
        <v>#VALUE!</v>
      </c>
      <c r="B257" s="3" t="str" cm="1">
        <f t="array" ref="B257">_FV(Table3[[#This Row],[Company]],"Ticker symbol",TRUE)</f>
        <v>TDY</v>
      </c>
      <c r="C257" s="18" t="str" cm="1">
        <f t="array" ref="C257">_FV(A257,"Industry")</f>
        <v>Electronic Equipment &amp; Parts</v>
      </c>
      <c r="D257" s="4" cm="1">
        <f t="array" ref="D257">_FV(Table3[[#This Row],[Company]],"Price")</f>
        <v>383.89</v>
      </c>
      <c r="E257" s="8" cm="1">
        <f t="array" ref="E257">_FV(Table3[[#This Row],[Company]],"P/E",TRUE)</f>
        <v>36.819699999999997</v>
      </c>
      <c r="F257" s="5" cm="1">
        <f t="array" ref="F257">_FV(Table3[[#This Row],[Company]],"Change (%)",TRUE)</f>
        <v>-1.5994999999999999E-2</v>
      </c>
      <c r="G257" s="22" cm="1">
        <f t="array" ref="G257">_FV(Table3[[#This Row],[Company]],"Change % (Extended hours)",TRUE)</f>
        <v>0</v>
      </c>
      <c r="H257" s="8" cm="1">
        <f t="array" ref="H257">_FV(Table3[[#This Row],[Company]],"Beta")</f>
        <v>1.0961000000000001</v>
      </c>
      <c r="I257" s="6" cm="1">
        <f t="array" ref="I257">_FV(Table3[[#This Row],[Company]],"Market cap",TRUE)</f>
        <v>14442610000</v>
      </c>
      <c r="J257" s="9" cm="1">
        <f t="array" ref="J257">_FV(Table3[[#This Row],[Company]],"Volume")</f>
        <v>305631</v>
      </c>
      <c r="K257" s="9" cm="1">
        <f t="array" ref="K257">_FV(Table3[[#This Row],[Company]],"Volume average",TRUE)</f>
        <v>290824</v>
      </c>
      <c r="L257" s="12">
        <f>Table3[[#This Row],[Volume]]/Table3[[#This Row],[Volume average]]</f>
        <v>1.0509139548317883</v>
      </c>
      <c r="M257" s="10">
        <f>(Table3[[#This Row],[Price]]-Table3[[#This Row],[52 week high]])/Table3[[#This Row],[52 week high]]</f>
        <v>-7.1181437661803529E-2</v>
      </c>
      <c r="N257" s="4" cm="1">
        <f t="array" ref="N257">_FV(Table3[[#This Row],[Company]],"52 week high",TRUE)</f>
        <v>413.31</v>
      </c>
      <c r="O257" s="4" cm="1">
        <f t="array" ref="O257">_FV(Table3[[#This Row],[Company]],"52 week low",TRUE)</f>
        <v>195.34</v>
      </c>
      <c r="P257" s="10">
        <f>(Table3[[#This Row],[Price]]-Table3[[#This Row],[52 week low]]) /Table3[[#This Row],[52 week low]]</f>
        <v>0.96524009419473733</v>
      </c>
    </row>
    <row r="258" spans="1:16" x14ac:dyDescent="0.25">
      <c r="A258" t="e" vm="259">
        <v>#VALUE!</v>
      </c>
      <c r="B258" s="3" t="str" cm="1">
        <f t="array" ref="B258">_FV(Table3[[#This Row],[Company]],"Ticker symbol",TRUE)</f>
        <v>FMC</v>
      </c>
      <c r="C258" s="18" t="str" cm="1">
        <f t="array" ref="C258">_FV(A258,"Industry")</f>
        <v>Chemicals</v>
      </c>
      <c r="D258" s="4" cm="1">
        <f t="array" ref="D258">_FV(Table3[[#This Row],[Company]],"Price")</f>
        <v>104.82</v>
      </c>
      <c r="E258" s="8" cm="1">
        <f t="array" ref="E258">_FV(Table3[[#This Row],[Company]],"P/E",TRUE)</f>
        <v>23.246300000000002</v>
      </c>
      <c r="F258" s="5" cm="1">
        <f t="array" ref="F258">_FV(Table3[[#This Row],[Company]],"Change (%)",TRUE)</f>
        <v>1.7076999999999998E-2</v>
      </c>
      <c r="G258" s="22" cm="1">
        <f t="array" ref="G258">_FV(Table3[[#This Row],[Company]],"Change % (Extended hours)",TRUE)</f>
        <v>2.8620000000000002E-4</v>
      </c>
      <c r="H258" s="8" cm="1">
        <f t="array" ref="H258">_FV(Table3[[#This Row],[Company]],"Beta")</f>
        <v>0.98650000000000004</v>
      </c>
      <c r="I258" s="6" cm="1">
        <f t="array" ref="I258">_FV(Table3[[#This Row],[Company]],"Market cap",TRUE)</f>
        <v>13331180000</v>
      </c>
      <c r="J258" s="9" cm="1">
        <f t="array" ref="J258">_FV(Table3[[#This Row],[Company]],"Volume")</f>
        <v>1216119</v>
      </c>
      <c r="K258" s="9" cm="1">
        <f t="array" ref="K258">_FV(Table3[[#This Row],[Company]],"Volume average",TRUE)</f>
        <v>1157729</v>
      </c>
      <c r="L258" s="12">
        <f>Table3[[#This Row],[Volume]]/Table3[[#This Row],[Volume average]]</f>
        <v>1.0504349463475477</v>
      </c>
      <c r="M258" s="10">
        <f>(Table3[[#This Row],[Price]]-Table3[[#This Row],[52 week high]])/Table3[[#This Row],[52 week high]]</f>
        <v>-0.15235322658903447</v>
      </c>
      <c r="N258" s="4" cm="1">
        <f t="array" ref="N258">_FV(Table3[[#This Row],[Company]],"52 week high",TRUE)</f>
        <v>123.66</v>
      </c>
      <c r="O258" s="4" cm="1">
        <f t="array" ref="O258">_FV(Table3[[#This Row],[Company]],"52 week low",TRUE)</f>
        <v>56.77</v>
      </c>
      <c r="P258" s="10">
        <f>(Table3[[#This Row],[Price]]-Table3[[#This Row],[52 week low]]) /Table3[[#This Row],[52 week low]]</f>
        <v>0.84639774528800404</v>
      </c>
    </row>
    <row r="259" spans="1:16" x14ac:dyDescent="0.25">
      <c r="A259" t="e" vm="260">
        <v>#VALUE!</v>
      </c>
      <c r="B259" s="3" t="str" cm="1">
        <f t="array" ref="B259">_FV(Table3[[#This Row],[Company]],"Ticker symbol",TRUE)</f>
        <v>WFC</v>
      </c>
      <c r="C259" s="18" t="str" cm="1">
        <f t="array" ref="C259">_FV(A259,"Industry")</f>
        <v>Banking Services</v>
      </c>
      <c r="D259" s="4" cm="1">
        <f t="array" ref="D259">_FV(Table3[[#This Row],[Company]],"Price")</f>
        <v>38.130000000000003</v>
      </c>
      <c r="E259" s="8" cm="1">
        <f t="array" ref="E259">_FV(Table3[[#This Row],[Company]],"P/E",TRUE)</f>
        <v>96.999899999999997</v>
      </c>
      <c r="F259" s="5" cm="1">
        <f t="array" ref="F259">_FV(Table3[[#This Row],[Company]],"Change (%)",TRUE)</f>
        <v>-1.3964000000000001E-2</v>
      </c>
      <c r="G259" s="22" cm="1">
        <f t="array" ref="G259">_FV(Table3[[#This Row],[Company]],"Change % (Extended hours)",TRUE)</f>
        <v>-5.2450000000000001E-4</v>
      </c>
      <c r="H259" s="8" cm="1">
        <f t="array" ref="H259">_FV(Table3[[#This Row],[Company]],"Beta")</f>
        <v>1.304</v>
      </c>
      <c r="I259" s="6" cm="1">
        <f t="array" ref="I259">_FV(Table3[[#This Row],[Company]],"Market cap",TRUE)</f>
        <v>159865900000</v>
      </c>
      <c r="J259" s="9" cm="1">
        <f t="array" ref="J259">_FV(Table3[[#This Row],[Company]],"Volume")</f>
        <v>35854113</v>
      </c>
      <c r="K259" s="9" cm="1">
        <f t="array" ref="K259">_FV(Table3[[#This Row],[Company]],"Volume average",TRUE)</f>
        <v>34182133</v>
      </c>
      <c r="L259" s="12">
        <f>Table3[[#This Row],[Volume]]/Table3[[#This Row],[Volume average]]</f>
        <v>1.0489138580088024</v>
      </c>
      <c r="M259" s="10">
        <f>(Table3[[#This Row],[Price]]-Table3[[#This Row],[52 week high]])/Table3[[#This Row],[52 week high]]</f>
        <v>-1.9163987138263599E-2</v>
      </c>
      <c r="N259" s="4" cm="1">
        <f t="array" ref="N259">_FV(Table3[[#This Row],[Company]],"52 week high",TRUE)</f>
        <v>38.875</v>
      </c>
      <c r="O259" s="4" cm="1">
        <f t="array" ref="O259">_FV(Table3[[#This Row],[Company]],"52 week low",TRUE)</f>
        <v>20.76</v>
      </c>
      <c r="P259" s="10">
        <f>(Table3[[#This Row],[Price]]-Table3[[#This Row],[52 week low]]) /Table3[[#This Row],[52 week low]]</f>
        <v>0.83670520231213874</v>
      </c>
    </row>
    <row r="260" spans="1:16" x14ac:dyDescent="0.25">
      <c r="A260" t="e" vm="261">
        <v>#VALUE!</v>
      </c>
      <c r="B260" s="3" t="str" cm="1">
        <f t="array" ref="B260">_FV(Table3[[#This Row],[Company]],"Ticker symbol",TRUE)</f>
        <v>AAP</v>
      </c>
      <c r="C260" s="18" t="str" cm="1">
        <f t="array" ref="C260">_FV(A260,"Industry")</f>
        <v>Specialty Retailers</v>
      </c>
      <c r="D260" s="4" cm="1">
        <f t="array" ref="D260">_FV(Table3[[#This Row],[Company]],"Price")</f>
        <v>173.05</v>
      </c>
      <c r="E260" s="8" cm="1">
        <f t="array" ref="E260">_FV(Table3[[#This Row],[Company]],"P/E",TRUE)</f>
        <v>24.7029</v>
      </c>
      <c r="F260" s="5" cm="1">
        <f t="array" ref="F260">_FV(Table3[[#This Row],[Company]],"Change (%)",TRUE)</f>
        <v>-1.9547000000000002E-2</v>
      </c>
      <c r="G260" s="22" cm="1">
        <f t="array" ref="G260">_FV(Table3[[#This Row],[Company]],"Change % (Extended hours)",TRUE)</f>
        <v>-6.0680000000000005E-3</v>
      </c>
      <c r="H260" s="8" cm="1">
        <f t="array" ref="H260">_FV(Table3[[#This Row],[Company]],"Beta")</f>
        <v>1.3212999999999999</v>
      </c>
      <c r="I260" s="6" cm="1">
        <f t="array" ref="I260">_FV(Table3[[#This Row],[Company]],"Market cap",TRUE)</f>
        <v>11565060000</v>
      </c>
      <c r="J260" s="9" cm="1">
        <f t="array" ref="J260">_FV(Table3[[#This Row],[Company]],"Volume")</f>
        <v>1141594</v>
      </c>
      <c r="K260" s="9" cm="1">
        <f t="array" ref="K260">_FV(Table3[[#This Row],[Company]],"Volume average",TRUE)</f>
        <v>1092745</v>
      </c>
      <c r="L260" s="12">
        <f>Table3[[#This Row],[Volume]]/Table3[[#This Row],[Volume average]]</f>
        <v>1.0447030185450403</v>
      </c>
      <c r="M260" s="10">
        <f>(Table3[[#This Row],[Price]]-Table3[[#This Row],[52 week high]])/Table3[[#This Row],[52 week high]]</f>
        <v>-2.9771249159004271E-2</v>
      </c>
      <c r="N260" s="4" cm="1">
        <f t="array" ref="N260">_FV(Table3[[#This Row],[Company]],"52 week high",TRUE)</f>
        <v>178.36</v>
      </c>
      <c r="O260" s="4" cm="1">
        <f t="array" ref="O260">_FV(Table3[[#This Row],[Company]],"52 week low",TRUE)</f>
        <v>71.328599999999994</v>
      </c>
      <c r="P260" s="10">
        <f>(Table3[[#This Row],[Price]]-Table3[[#This Row],[52 week low]]) /Table3[[#This Row],[52 week low]]</f>
        <v>1.4260955633504657</v>
      </c>
    </row>
    <row r="261" spans="1:16" x14ac:dyDescent="0.25">
      <c r="A261" t="e" vm="262">
        <v>#VALUE!</v>
      </c>
      <c r="B261" s="3" t="str" cm="1">
        <f t="array" ref="B261">_FV(Table3[[#This Row],[Company]],"Ticker symbol",TRUE)</f>
        <v>AMZN</v>
      </c>
      <c r="C261" s="18" t="str" cm="1">
        <f t="array" ref="C261">_FV(A261,"Industry")</f>
        <v>Diversified Retail</v>
      </c>
      <c r="D261" s="4" cm="1">
        <f t="array" ref="D261">_FV(Table3[[#This Row],[Company]],"Price")</f>
        <v>3062.85</v>
      </c>
      <c r="E261" s="8" cm="1">
        <f t="array" ref="E261">_FV(Table3[[#This Row],[Company]],"P/E",TRUE)</f>
        <v>70.699200000000005</v>
      </c>
      <c r="F261" s="5" cm="1">
        <f t="array" ref="F261">_FV(Table3[[#This Row],[Company]],"Change (%)",TRUE)</f>
        <v>3.7568000000000004E-2</v>
      </c>
      <c r="G261" s="22" cm="1">
        <f t="array" ref="G261">_FV(Table3[[#This Row],[Company]],"Change % (Extended hours)",TRUE)</f>
        <v>1.6459999999999999E-3</v>
      </c>
      <c r="H261" s="8" cm="1">
        <f t="array" ref="H261">_FV(Table3[[#This Row],[Company]],"Beta")</f>
        <v>1.1469</v>
      </c>
      <c r="I261" s="6" cm="1">
        <f t="array" ref="I261">_FV(Table3[[#This Row],[Company]],"Market cap",TRUE)</f>
        <v>1486498000000</v>
      </c>
      <c r="J261" s="9" cm="1">
        <f t="array" ref="J261">_FV(Table3[[#This Row],[Company]],"Volume")</f>
        <v>4030032</v>
      </c>
      <c r="K261" s="9" cm="1">
        <f t="array" ref="K261">_FV(Table3[[#This Row],[Company]],"Volume average",TRUE)</f>
        <v>3859657</v>
      </c>
      <c r="L261" s="12">
        <f>Table3[[#This Row],[Volume]]/Table3[[#This Row],[Volume average]]</f>
        <v>1.044142523545486</v>
      </c>
      <c r="M261" s="10">
        <f>(Table3[[#This Row],[Price]]-Table3[[#This Row],[52 week high]])/Table3[[#This Row],[52 week high]]</f>
        <v>-0.13777183475262161</v>
      </c>
      <c r="N261" s="4" cm="1">
        <f t="array" ref="N261">_FV(Table3[[#This Row],[Company]],"52 week high",TRUE)</f>
        <v>3552.25</v>
      </c>
      <c r="O261" s="4" cm="1">
        <f t="array" ref="O261">_FV(Table3[[#This Row],[Company]],"52 week low",TRUE)</f>
        <v>1626.0318</v>
      </c>
      <c r="P261" s="10">
        <f>(Table3[[#This Row],[Price]]-Table3[[#This Row],[52 week low]]) /Table3[[#This Row],[52 week low]]</f>
        <v>0.88363474810271236</v>
      </c>
    </row>
    <row r="262" spans="1:16" x14ac:dyDescent="0.25">
      <c r="A262" t="e" vm="263">
        <v>#VALUE!</v>
      </c>
      <c r="B262" s="3" t="str" cm="1">
        <f t="array" ref="B262">_FV(Table3[[#This Row],[Company]],"Ticker symbol",TRUE)</f>
        <v>LUMN</v>
      </c>
      <c r="C262" s="18" t="str" cm="1">
        <f t="array" ref="C262">_FV(A262,"Industry")</f>
        <v>Telecommunications Services</v>
      </c>
      <c r="D262" s="4" cm="1">
        <f t="array" ref="D262">_FV(Table3[[#This Row],[Company]],"Price")</f>
        <v>13.85</v>
      </c>
      <c r="E262" s="8" cm="1">
        <f t="array" ref="E262">_FV(Table3[[#This Row],[Company]],"P/E",TRUE)</f>
        <v>0</v>
      </c>
      <c r="F262" s="5" cm="1">
        <f t="array" ref="F262">_FV(Table3[[#This Row],[Company]],"Change (%)",TRUE)</f>
        <v>-3.1468999999999997E-2</v>
      </c>
      <c r="G262" s="22" cm="1">
        <f t="array" ref="G262">_FV(Table3[[#This Row],[Company]],"Change % (Extended hours)",TRUE)</f>
        <v>0</v>
      </c>
      <c r="H262" s="8" cm="1">
        <f t="array" ref="H262">_FV(Table3[[#This Row],[Company]],"Beta")</f>
        <v>1.0871</v>
      </c>
      <c r="I262" s="6" cm="1">
        <f t="array" ref="I262">_FV(Table3[[#This Row],[Company]],"Market cap",TRUE)</f>
        <v>15684930000</v>
      </c>
      <c r="J262" s="9" cm="1">
        <f t="array" ref="J262">_FV(Table3[[#This Row],[Company]],"Volume")</f>
        <v>14850999</v>
      </c>
      <c r="K262" s="9" cm="1">
        <f t="array" ref="K262">_FV(Table3[[#This Row],[Company]],"Volume average",TRUE)</f>
        <v>14227287</v>
      </c>
      <c r="L262" s="12">
        <f>Table3[[#This Row],[Volume]]/Table3[[#This Row],[Volume average]]</f>
        <v>1.043839138129427</v>
      </c>
      <c r="M262" s="10">
        <f>(Table3[[#This Row],[Price]]-Table3[[#This Row],[52 week high]])/Table3[[#This Row],[52 week high]]</f>
        <v>-0.16566265060240973</v>
      </c>
      <c r="N262" s="4" cm="1">
        <f t="array" ref="N262">_FV(Table3[[#This Row],[Company]],"52 week high",TRUE)</f>
        <v>16.600000000000001</v>
      </c>
      <c r="O262" s="4" cm="1">
        <f t="array" ref="O262">_FV(Table3[[#This Row],[Company]],"52 week low",TRUE)</f>
        <v>8.16</v>
      </c>
      <c r="P262" s="10">
        <f>(Table3[[#This Row],[Price]]-Table3[[#This Row],[52 week low]]) /Table3[[#This Row],[52 week low]]</f>
        <v>0.69730392156862742</v>
      </c>
    </row>
    <row r="263" spans="1:16" ht="24.75" x14ac:dyDescent="0.25">
      <c r="A263" t="e" vm="264">
        <v>#VALUE!</v>
      </c>
      <c r="B263" s="3" t="str" cm="1">
        <f t="array" ref="B263">_FV(Table3[[#This Row],[Company]],"Ticker symbol",TRUE)</f>
        <v>FISV</v>
      </c>
      <c r="C263" s="18" t="str" cm="1">
        <f t="array" ref="C263">_FV(A263,"Industry")</f>
        <v>Professional &amp; Commercial Services</v>
      </c>
      <c r="D263" s="4" cm="1">
        <f t="array" ref="D263">_FV(Table3[[#This Row],[Company]],"Price")</f>
        <v>122.5</v>
      </c>
      <c r="E263" s="8" cm="1">
        <f t="array" ref="E263">_FV(Table3[[#This Row],[Company]],"P/E",TRUE)</f>
        <v>86.881299999999996</v>
      </c>
      <c r="F263" s="5" cm="1">
        <f t="array" ref="F263">_FV(Table3[[#This Row],[Company]],"Change (%)",TRUE)</f>
        <v>8.2299999999999995E-3</v>
      </c>
      <c r="G263" s="22" cm="1">
        <f t="array" ref="G263">_FV(Table3[[#This Row],[Company]],"Change % (Extended hours)",TRUE)</f>
        <v>0</v>
      </c>
      <c r="H263" s="8" cm="1">
        <f t="array" ref="H263">_FV(Table3[[#This Row],[Company]],"Beta")</f>
        <v>0.91069999999999995</v>
      </c>
      <c r="I263" s="6" cm="1">
        <f t="array" ref="I263">_FV(Table3[[#This Row],[Company]],"Market cap",TRUE)</f>
        <v>81339380000</v>
      </c>
      <c r="J263" s="9" cm="1">
        <f t="array" ref="J263">_FV(Table3[[#This Row],[Company]],"Volume")</f>
        <v>5017925</v>
      </c>
      <c r="K263" s="9" cm="1">
        <f t="array" ref="K263">_FV(Table3[[#This Row],[Company]],"Volume average",TRUE)</f>
        <v>4811630</v>
      </c>
      <c r="L263" s="12">
        <f>Table3[[#This Row],[Volume]]/Table3[[#This Row],[Volume average]]</f>
        <v>1.0428742442789658</v>
      </c>
      <c r="M263" s="10">
        <f>(Table3[[#This Row],[Price]]-Table3[[#This Row],[52 week high]])/Table3[[#This Row],[52 week high]]</f>
        <v>-1.3832111558531649E-2</v>
      </c>
      <c r="N263" s="4" cm="1">
        <f t="array" ref="N263">_FV(Table3[[#This Row],[Company]],"52 week high",TRUE)</f>
        <v>124.2182</v>
      </c>
      <c r="O263" s="4" cm="1">
        <f t="array" ref="O263">_FV(Table3[[#This Row],[Company]],"52 week low",TRUE)</f>
        <v>73.5</v>
      </c>
      <c r="P263" s="10">
        <f>(Table3[[#This Row],[Price]]-Table3[[#This Row],[52 week low]]) /Table3[[#This Row],[52 week low]]</f>
        <v>0.66666666666666663</v>
      </c>
    </row>
    <row r="264" spans="1:16" ht="24.75" x14ac:dyDescent="0.25">
      <c r="A264" t="e" vm="265">
        <v>#VALUE!</v>
      </c>
      <c r="B264" s="3" t="str" cm="1">
        <f t="array" ref="B264">_FV(Table3[[#This Row],[Company]],"Ticker symbol",TRUE)</f>
        <v>MS</v>
      </c>
      <c r="C264" s="18" t="str" cm="1">
        <f t="array" ref="C264">_FV(A264,"Industry")</f>
        <v>Investment Banking &amp; Investment Services</v>
      </c>
      <c r="D264" s="4" cm="1">
        <f t="array" ref="D264">_FV(Table3[[#This Row],[Company]],"Price")</f>
        <v>80.849999999999994</v>
      </c>
      <c r="E264" s="8" cm="1">
        <f t="array" ref="E264">_FV(Table3[[#This Row],[Company]],"P/E",TRUE)</f>
        <v>12.595599999999999</v>
      </c>
      <c r="F264" s="5" cm="1">
        <f t="array" ref="F264">_FV(Table3[[#This Row],[Company]],"Change (%)",TRUE)</f>
        <v>-3.0830000000000002E-3</v>
      </c>
      <c r="G264" s="22" cm="1">
        <f t="array" ref="G264">_FV(Table3[[#This Row],[Company]],"Change % (Extended hours)",TRUE)</f>
        <v>-1.237E-6</v>
      </c>
      <c r="H264" s="8" cm="1">
        <f t="array" ref="H264">_FV(Table3[[#This Row],[Company]],"Beta")</f>
        <v>1.5697000000000001</v>
      </c>
      <c r="I264" s="6" cm="1">
        <f t="array" ref="I264">_FV(Table3[[#This Row],[Company]],"Market cap",TRUE)</f>
        <v>152503200000</v>
      </c>
      <c r="J264" s="9" cm="1">
        <f t="array" ref="J264">_FV(Table3[[#This Row],[Company]],"Volume")</f>
        <v>11588679</v>
      </c>
      <c r="K264" s="9" cm="1">
        <f t="array" ref="K264">_FV(Table3[[#This Row],[Company]],"Volume average",TRUE)</f>
        <v>11114503</v>
      </c>
      <c r="L264" s="12">
        <f>Table3[[#This Row],[Volume]]/Table3[[#This Row],[Volume average]]</f>
        <v>1.0426628163220613</v>
      </c>
      <c r="M264" s="10">
        <f>(Table3[[#This Row],[Price]]-Table3[[#This Row],[52 week high]])/Table3[[#This Row],[52 week high]]</f>
        <v>-3.1504551988500357E-2</v>
      </c>
      <c r="N264" s="4" cm="1">
        <f t="array" ref="N264">_FV(Table3[[#This Row],[Company]],"52 week high",TRUE)</f>
        <v>83.48</v>
      </c>
      <c r="O264" s="4" cm="1">
        <f t="array" ref="O264">_FV(Table3[[#This Row],[Company]],"52 week low",TRUE)</f>
        <v>27.2</v>
      </c>
      <c r="P264" s="10">
        <f>(Table3[[#This Row],[Price]]-Table3[[#This Row],[52 week low]]) /Table3[[#This Row],[52 week low]]</f>
        <v>1.9724264705882351</v>
      </c>
    </row>
    <row r="265" spans="1:16" x14ac:dyDescent="0.25">
      <c r="A265" t="e" vm="266">
        <v>#VALUE!</v>
      </c>
      <c r="B265" s="3" t="str" cm="1">
        <f t="array" ref="B265">_FV(Table3[[#This Row],[Company]],"Ticker symbol",TRUE)</f>
        <v>NKE</v>
      </c>
      <c r="C265" s="18" t="str" cm="1">
        <f t="array" ref="C265">_FV(A265,"Industry")</f>
        <v>Textiles &amp; Apparel</v>
      </c>
      <c r="D265" s="4" cm="1">
        <f t="array" ref="D265">_FV(Table3[[#This Row],[Company]],"Price")</f>
        <v>135.94999999999999</v>
      </c>
      <c r="E265" s="8" cm="1">
        <f t="array" ref="E265">_FV(Table3[[#This Row],[Company]],"P/E",TRUE)</f>
        <v>76.819000000000003</v>
      </c>
      <c r="F265" s="5" cm="1">
        <f t="array" ref="F265">_FV(Table3[[#This Row],[Company]],"Change (%)",TRUE)</f>
        <v>1.0329999999999999E-2</v>
      </c>
      <c r="G265" s="22" cm="1">
        <f t="array" ref="G265">_FV(Table3[[#This Row],[Company]],"Change % (Extended hours)",TRUE)</f>
        <v>7.5029999999999993E-3</v>
      </c>
      <c r="H265" s="8" cm="1">
        <f t="array" ref="H265">_FV(Table3[[#This Row],[Company]],"Beta")</f>
        <v>0.89349999999999996</v>
      </c>
      <c r="I265" s="6" cm="1">
        <f t="array" ref="I265">_FV(Table3[[#This Row],[Company]],"Market cap",TRUE)</f>
        <v>212132500000</v>
      </c>
      <c r="J265" s="9" cm="1">
        <f t="array" ref="J265">_FV(Table3[[#This Row],[Company]],"Volume")</f>
        <v>5977764</v>
      </c>
      <c r="K265" s="9" cm="1">
        <f t="array" ref="K265">_FV(Table3[[#This Row],[Company]],"Volume average",TRUE)</f>
        <v>5741461</v>
      </c>
      <c r="L265" s="12">
        <f>Table3[[#This Row],[Volume]]/Table3[[#This Row],[Volume average]]</f>
        <v>1.0411572942845035</v>
      </c>
      <c r="M265" s="10">
        <f>(Table3[[#This Row],[Price]]-Table3[[#This Row],[52 week high]])/Table3[[#This Row],[52 week high]]</f>
        <v>-8.1108482595471446E-2</v>
      </c>
      <c r="N265" s="4" cm="1">
        <f t="array" ref="N265">_FV(Table3[[#This Row],[Company]],"52 week high",TRUE)</f>
        <v>147.94999999999999</v>
      </c>
      <c r="O265" s="4" cm="1">
        <f t="array" ref="O265">_FV(Table3[[#This Row],[Company]],"52 week low",TRUE)</f>
        <v>60</v>
      </c>
      <c r="P265" s="10">
        <f>(Table3[[#This Row],[Price]]-Table3[[#This Row],[52 week low]]) /Table3[[#This Row],[52 week low]]</f>
        <v>1.2658333333333331</v>
      </c>
    </row>
    <row r="266" spans="1:16" x14ac:dyDescent="0.25">
      <c r="A266" t="e" vm="267">
        <v>#VALUE!</v>
      </c>
      <c r="B266" s="3" t="str" cm="1">
        <f t="array" ref="B266">_FV(Table3[[#This Row],[Company]],"Ticker symbol",TRUE)</f>
        <v>DG</v>
      </c>
      <c r="C266" s="18" t="str" cm="1">
        <f t="array" ref="C266">_FV(A266,"Industry")</f>
        <v>Diversified Retail</v>
      </c>
      <c r="D266" s="4" cm="1">
        <f t="array" ref="D266">_FV(Table3[[#This Row],[Company]],"Price")</f>
        <v>186.7</v>
      </c>
      <c r="E266" s="8" cm="1">
        <f t="array" ref="E266">_FV(Table3[[#This Row],[Company]],"P/E",TRUE)</f>
        <v>18.032399999999999</v>
      </c>
      <c r="F266" s="5" cm="1">
        <f t="array" ref="F266">_FV(Table3[[#This Row],[Company]],"Change (%)",TRUE)</f>
        <v>2.5937000000000002E-2</v>
      </c>
      <c r="G266" s="22" cm="1">
        <f t="array" ref="G266">_FV(Table3[[#This Row],[Company]],"Change % (Extended hours)",TRUE)</f>
        <v>4.8209999999999998E-3</v>
      </c>
      <c r="H266" s="8" cm="1">
        <f t="array" ref="H266">_FV(Table3[[#This Row],[Company]],"Beta")</f>
        <v>0.50580000000000003</v>
      </c>
      <c r="I266" s="6" cm="1">
        <f t="array" ref="I266">_FV(Table3[[#This Row],[Company]],"Market cap",TRUE)</f>
        <v>44585270000</v>
      </c>
      <c r="J266" s="9" cm="1">
        <f t="array" ref="J266">_FV(Table3[[#This Row],[Company]],"Volume")</f>
        <v>2761906</v>
      </c>
      <c r="K266" s="9" cm="1">
        <f t="array" ref="K266">_FV(Table3[[#This Row],[Company]],"Volume average",TRUE)</f>
        <v>2655890</v>
      </c>
      <c r="L266" s="12">
        <f>Table3[[#This Row],[Volume]]/Table3[[#This Row],[Volume average]]</f>
        <v>1.0399173158526898</v>
      </c>
      <c r="M266" s="10">
        <f>(Table3[[#This Row],[Price]]-Table3[[#This Row],[52 week high]])/Table3[[#This Row],[52 week high]]</f>
        <v>-0.17114317425083245</v>
      </c>
      <c r="N266" s="4" cm="1">
        <f t="array" ref="N266">_FV(Table3[[#This Row],[Company]],"52 week high",TRUE)</f>
        <v>225.25</v>
      </c>
      <c r="O266" s="4" cm="1">
        <f t="array" ref="O266">_FV(Table3[[#This Row],[Company]],"52 week low",TRUE)</f>
        <v>125</v>
      </c>
      <c r="P266" s="10">
        <f>(Table3[[#This Row],[Price]]-Table3[[#This Row],[52 week low]]) /Table3[[#This Row],[52 week low]]</f>
        <v>0.49359999999999993</v>
      </c>
    </row>
    <row r="267" spans="1:16" ht="24.75" x14ac:dyDescent="0.25">
      <c r="A267" t="e" vm="268">
        <v>#VALUE!</v>
      </c>
      <c r="B267" s="3" t="str" cm="1">
        <f t="array" ref="B267">_FV(Table3[[#This Row],[Company]],"Ticker symbol",TRUE)</f>
        <v>ICE</v>
      </c>
      <c r="C267" s="18" t="str" cm="1">
        <f t="array" ref="C267">_FV(A267,"Industry")</f>
        <v>Investment Banking &amp; Investment Services</v>
      </c>
      <c r="D267" s="4" cm="1">
        <f t="array" ref="D267">_FV(Table3[[#This Row],[Company]],"Price")</f>
        <v>114.41</v>
      </c>
      <c r="E267" s="8" cm="1">
        <f t="array" ref="E267">_FV(Table3[[#This Row],[Company]],"P/E",TRUE)</f>
        <v>30.216000000000001</v>
      </c>
      <c r="F267" s="5" cm="1">
        <f t="array" ref="F267">_FV(Table3[[#This Row],[Company]],"Change (%)",TRUE)</f>
        <v>5.8909999999999995E-3</v>
      </c>
      <c r="G267" s="22" cm="1">
        <f t="array" ref="G267">_FV(Table3[[#This Row],[Company]],"Change % (Extended hours)",TRUE)</f>
        <v>5.1570000000000001E-3</v>
      </c>
      <c r="H267" s="8" cm="1">
        <f t="array" ref="H267">_FV(Table3[[#This Row],[Company]],"Beta")</f>
        <v>0.7369</v>
      </c>
      <c r="I267" s="6" cm="1">
        <f t="array" ref="I267">_FV(Table3[[#This Row],[Company]],"Market cap",TRUE)</f>
        <v>63888510000</v>
      </c>
      <c r="J267" s="9" cm="1">
        <f t="array" ref="J267">_FV(Table3[[#This Row],[Company]],"Volume")</f>
        <v>2786628</v>
      </c>
      <c r="K267" s="9" cm="1">
        <f t="array" ref="K267">_FV(Table3[[#This Row],[Company]],"Volume average",TRUE)</f>
        <v>2686620</v>
      </c>
      <c r="L267" s="12">
        <f>Table3[[#This Row],[Volume]]/Table3[[#This Row],[Volume average]]</f>
        <v>1.0372244679187976</v>
      </c>
      <c r="M267" s="10">
        <f>(Table3[[#This Row],[Price]]-Table3[[#This Row],[52 week high]])/Table3[[#This Row],[52 week high]]</f>
        <v>-3.8732986052764234E-2</v>
      </c>
      <c r="N267" s="4" cm="1">
        <f t="array" ref="N267">_FV(Table3[[#This Row],[Company]],"52 week high",TRUE)</f>
        <v>119.02</v>
      </c>
      <c r="O267" s="4" cm="1">
        <f t="array" ref="O267">_FV(Table3[[#This Row],[Company]],"52 week low",TRUE)</f>
        <v>63.51</v>
      </c>
      <c r="P267" s="10">
        <f>(Table3[[#This Row],[Price]]-Table3[[#This Row],[52 week low]]) /Table3[[#This Row],[52 week low]]</f>
        <v>0.8014485907731066</v>
      </c>
    </row>
    <row r="268" spans="1:16" x14ac:dyDescent="0.25">
      <c r="A268" t="e" vm="269">
        <v>#VALUE!</v>
      </c>
      <c r="B268" s="3" t="str" cm="1">
        <f t="array" ref="B268">_FV(Table3[[#This Row],[Company]],"Ticker symbol",TRUE)</f>
        <v>NEE</v>
      </c>
      <c r="C268" s="18" t="str" cm="1">
        <f t="array" ref="C268">_FV(A268,"Industry")</f>
        <v>Electrical Utilities &amp; IPPs</v>
      </c>
      <c r="D268" s="4" cm="1">
        <f t="array" ref="D268">_FV(Table3[[#This Row],[Company]],"Price")</f>
        <v>74.02</v>
      </c>
      <c r="E268" s="8" cm="1">
        <f t="array" ref="E268">_FV(Table3[[#This Row],[Company]],"P/E",TRUE)</f>
        <v>46.367100000000001</v>
      </c>
      <c r="F268" s="5" cm="1">
        <f t="array" ref="F268">_FV(Table3[[#This Row],[Company]],"Change (%)",TRUE)</f>
        <v>4.4595000000000003E-2</v>
      </c>
      <c r="G268" s="22" cm="1">
        <f t="array" ref="G268">_FV(Table3[[#This Row],[Company]],"Change % (Extended hours)",TRUE)</f>
        <v>5.4039999999999999E-3</v>
      </c>
      <c r="H268" s="8" cm="1">
        <f t="array" ref="H268">_FV(Table3[[#This Row],[Company]],"Beta")</f>
        <v>0.17</v>
      </c>
      <c r="I268" s="6" cm="1">
        <f t="array" ref="I268">_FV(Table3[[#This Row],[Company]],"Market cap",TRUE)</f>
        <v>138876700000</v>
      </c>
      <c r="J268" s="9" cm="1">
        <f t="array" ref="J268">_FV(Table3[[#This Row],[Company]],"Volume")</f>
        <v>9363710</v>
      </c>
      <c r="K268" s="9" cm="1">
        <f t="array" ref="K268">_FV(Table3[[#This Row],[Company]],"Volume average",TRUE)</f>
        <v>9034676</v>
      </c>
      <c r="L268" s="12">
        <f>Table3[[#This Row],[Volume]]/Table3[[#This Row],[Volume average]]</f>
        <v>1.0364190149154213</v>
      </c>
      <c r="M268" s="10">
        <f>(Table3[[#This Row],[Price]]-Table3[[#This Row],[52 week high]])/Table3[[#This Row],[52 week high]]</f>
        <v>-0.15589006728247237</v>
      </c>
      <c r="N268" s="4" cm="1">
        <f t="array" ref="N268">_FV(Table3[[#This Row],[Company]],"52 week high",TRUE)</f>
        <v>87.69</v>
      </c>
      <c r="O268" s="4" cm="1">
        <f t="array" ref="O268">_FV(Table3[[#This Row],[Company]],"52 week low",TRUE)</f>
        <v>43.7</v>
      </c>
      <c r="P268" s="10">
        <f>(Table3[[#This Row],[Price]]-Table3[[#This Row],[52 week low]]) /Table3[[#This Row],[52 week low]]</f>
        <v>0.69382151029748262</v>
      </c>
    </row>
    <row r="269" spans="1:16" x14ac:dyDescent="0.25">
      <c r="A269" t="e" vm="270">
        <v>#VALUE!</v>
      </c>
      <c r="B269" s="3" t="str" cm="1">
        <f t="array" ref="B269">_FV(Table3[[#This Row],[Company]],"Ticker symbol",TRUE)</f>
        <v>VRSN</v>
      </c>
      <c r="C269" s="18" t="str" cm="1">
        <f t="array" ref="C269">_FV(A269,"Industry")</f>
        <v>Software &amp; IT Services</v>
      </c>
      <c r="D269" s="4" cm="1">
        <f t="array" ref="D269">_FV(Table3[[#This Row],[Company]],"Price")</f>
        <v>191.99</v>
      </c>
      <c r="E269" s="8" cm="1">
        <f t="array" ref="E269">_FV(Table3[[#This Row],[Company]],"P/E",TRUE)</f>
        <v>26.7883</v>
      </c>
      <c r="F269" s="5" cm="1">
        <f t="array" ref="F269">_FV(Table3[[#This Row],[Company]],"Change (%)",TRUE)</f>
        <v>1.6626999999999999E-2</v>
      </c>
      <c r="G269" s="22" cm="1">
        <f t="array" ref="G269">_FV(Table3[[#This Row],[Company]],"Change % (Extended hours)",TRUE)</f>
        <v>5.2089999999999998E-5</v>
      </c>
      <c r="H269" s="8" cm="1">
        <f t="array" ref="H269">_FV(Table3[[#This Row],[Company]],"Beta")</f>
        <v>0.80530000000000002</v>
      </c>
      <c r="I269" s="6" cm="1">
        <f t="array" ref="I269">_FV(Table3[[#This Row],[Company]],"Market cap",TRUE)</f>
        <v>21357910000</v>
      </c>
      <c r="J269" s="9" cm="1">
        <f t="array" ref="J269">_FV(Table3[[#This Row],[Company]],"Volume")</f>
        <v>670414</v>
      </c>
      <c r="K269" s="9" cm="1">
        <f t="array" ref="K269">_FV(Table3[[#This Row],[Company]],"Volume average",TRUE)</f>
        <v>646977</v>
      </c>
      <c r="L269" s="12">
        <f>Table3[[#This Row],[Volume]]/Table3[[#This Row],[Volume average]]</f>
        <v>1.0362253990481887</v>
      </c>
      <c r="M269" s="10">
        <f>(Table3[[#This Row],[Price]]-Table3[[#This Row],[52 week high]])/Table3[[#This Row],[52 week high]]</f>
        <v>-0.13244464527790331</v>
      </c>
      <c r="N269" s="4" cm="1">
        <f t="array" ref="N269">_FV(Table3[[#This Row],[Company]],"52 week high",TRUE)</f>
        <v>221.3</v>
      </c>
      <c r="O269" s="4" cm="1">
        <f t="array" ref="O269">_FV(Table3[[#This Row],[Company]],"52 week low",TRUE)</f>
        <v>148.77000000000001</v>
      </c>
      <c r="P269" s="10">
        <f>(Table3[[#This Row],[Price]]-Table3[[#This Row],[52 week low]]) /Table3[[#This Row],[52 week low]]</f>
        <v>0.29051556093298375</v>
      </c>
    </row>
    <row r="270" spans="1:16" x14ac:dyDescent="0.25">
      <c r="A270" t="e" vm="271">
        <v>#VALUE!</v>
      </c>
      <c r="B270" s="3" t="str" cm="1">
        <f t="array" ref="B270">_FV(Table3[[#This Row],[Company]],"Ticker symbol",TRUE)</f>
        <v>RF</v>
      </c>
      <c r="C270" s="18" t="str" cm="1">
        <f t="array" ref="C270">_FV(A270,"Industry")</f>
        <v>Banking Services</v>
      </c>
      <c r="D270" s="4" cm="1">
        <f t="array" ref="D270">_FV(Table3[[#This Row],[Company]],"Price")</f>
        <v>21.02</v>
      </c>
      <c r="E270" s="8" cm="1">
        <f t="array" ref="E270">_FV(Table3[[#This Row],[Company]],"P/E",TRUE)</f>
        <v>20.835799999999999</v>
      </c>
      <c r="F270" s="5" cm="1">
        <f t="array" ref="F270">_FV(Table3[[#This Row],[Company]],"Change (%)",TRUE)</f>
        <v>-1.4071E-2</v>
      </c>
      <c r="G270" s="22" cm="1">
        <f t="array" ref="G270">_FV(Table3[[#This Row],[Company]],"Change % (Extended hours)",TRUE)</f>
        <v>-4.7570000000000002E-4</v>
      </c>
      <c r="H270" s="8" cm="1">
        <f t="array" ref="H270">_FV(Table3[[#This Row],[Company]],"Beta")</f>
        <v>1.5827</v>
      </c>
      <c r="I270" s="6" cm="1">
        <f t="array" ref="I270">_FV(Table3[[#This Row],[Company]],"Market cap",TRUE)</f>
        <v>20481570000</v>
      </c>
      <c r="J270" s="9" cm="1">
        <f t="array" ref="J270">_FV(Table3[[#This Row],[Company]],"Volume")</f>
        <v>9513428</v>
      </c>
      <c r="K270" s="9" cm="1">
        <f t="array" ref="K270">_FV(Table3[[#This Row],[Company]],"Volume average",TRUE)</f>
        <v>9191343</v>
      </c>
      <c r="L270" s="12">
        <f>Table3[[#This Row],[Volume]]/Table3[[#This Row],[Volume average]]</f>
        <v>1.0350422130911663</v>
      </c>
      <c r="M270" s="10">
        <f>(Table3[[#This Row],[Price]]-Table3[[#This Row],[52 week high]])/Table3[[#This Row],[52 week high]]</f>
        <v>-7.0322865988500655E-2</v>
      </c>
      <c r="N270" s="4" cm="1">
        <f t="array" ref="N270">_FV(Table3[[#This Row],[Company]],"52 week high",TRUE)</f>
        <v>22.61</v>
      </c>
      <c r="O270" s="4" cm="1">
        <f t="array" ref="O270">_FV(Table3[[#This Row],[Company]],"52 week low",TRUE)</f>
        <v>6.94</v>
      </c>
      <c r="P270" s="10">
        <f>(Table3[[#This Row],[Price]]-Table3[[#This Row],[52 week low]]) /Table3[[#This Row],[52 week low]]</f>
        <v>2.0288184438040342</v>
      </c>
    </row>
    <row r="271" spans="1:16" x14ac:dyDescent="0.25">
      <c r="A271" t="e" vm="272">
        <v>#VALUE!</v>
      </c>
      <c r="B271" s="3" t="str" cm="1">
        <f t="array" ref="B271">_FV(Table3[[#This Row],[Company]],"Ticker symbol",TRUE)</f>
        <v>PRU</v>
      </c>
      <c r="C271" s="18" t="str" cm="1">
        <f t="array" ref="C271">_FV(A271,"Industry")</f>
        <v>Insurance</v>
      </c>
      <c r="D271" s="4" cm="1">
        <f t="array" ref="D271">_FV(Table3[[#This Row],[Company]],"Price")</f>
        <v>91.39</v>
      </c>
      <c r="E271" s="8" cm="1">
        <f t="array" ref="E271">_FV(Table3[[#This Row],[Company]],"P/E",TRUE)</f>
        <v>0</v>
      </c>
      <c r="F271" s="5" cm="1">
        <f t="array" ref="F271">_FV(Table3[[#This Row],[Company]],"Change (%)",TRUE)</f>
        <v>-1.4343999999999999E-2</v>
      </c>
      <c r="G271" s="22" cm="1">
        <f t="array" ref="G271">_FV(Table3[[#This Row],[Company]],"Change % (Extended hours)",TRUE)</f>
        <v>1.204E-3</v>
      </c>
      <c r="H271" s="8" cm="1">
        <f t="array" ref="H271">_FV(Table3[[#This Row],[Company]],"Beta")</f>
        <v>1.6778</v>
      </c>
      <c r="I271" s="6" cm="1">
        <f t="array" ref="I271">_FV(Table3[[#This Row],[Company]],"Market cap",TRUE)</f>
        <v>36809840000</v>
      </c>
      <c r="J271" s="9" cm="1">
        <f t="array" ref="J271">_FV(Table3[[#This Row],[Company]],"Volume")</f>
        <v>2777878</v>
      </c>
      <c r="K271" s="9" cm="1">
        <f t="array" ref="K271">_FV(Table3[[#This Row],[Company]],"Volume average",TRUE)</f>
        <v>2684279</v>
      </c>
      <c r="L271" s="12">
        <f>Table3[[#This Row],[Volume]]/Table3[[#This Row],[Volume average]]</f>
        <v>1.0348693261766009</v>
      </c>
      <c r="M271" s="10">
        <f>(Table3[[#This Row],[Price]]-Table3[[#This Row],[52 week high]])/Table3[[#This Row],[52 week high]]</f>
        <v>-3.3216968158256643E-2</v>
      </c>
      <c r="N271" s="4" cm="1">
        <f t="array" ref="N271">_FV(Table3[[#This Row],[Company]],"52 week high",TRUE)</f>
        <v>94.53</v>
      </c>
      <c r="O271" s="4" cm="1">
        <f t="array" ref="O271">_FV(Table3[[#This Row],[Company]],"52 week low",TRUE)</f>
        <v>38.619999999999997</v>
      </c>
      <c r="P271" s="10">
        <f>(Table3[[#This Row],[Price]]-Table3[[#This Row],[52 week low]]) /Table3[[#This Row],[52 week low]]</f>
        <v>1.3663904712584154</v>
      </c>
    </row>
    <row r="272" spans="1:16" x14ac:dyDescent="0.25">
      <c r="A272" t="e" vm="273">
        <v>#VALUE!</v>
      </c>
      <c r="B272" s="3" t="str" cm="1">
        <f t="array" ref="B272">_FV(Table3[[#This Row],[Company]],"Ticker symbol",TRUE)</f>
        <v>WELL</v>
      </c>
      <c r="C272" s="18" t="str" cm="1">
        <f t="array" ref="C272">_FV(A272,"Industry")</f>
        <v>Residential &amp; Commercial REIT</v>
      </c>
      <c r="D272" s="4" cm="1">
        <f t="array" ref="D272">_FV(Table3[[#This Row],[Company]],"Price")</f>
        <v>72.760000000000005</v>
      </c>
      <c r="E272" s="8" cm="1">
        <f t="array" ref="E272">_FV(Table3[[#This Row],[Company]],"P/E",TRUE)</f>
        <v>0</v>
      </c>
      <c r="F272" s="5" cm="1">
        <f t="array" ref="F272">_FV(Table3[[#This Row],[Company]],"Change (%)",TRUE)</f>
        <v>7.3379999999999999E-3</v>
      </c>
      <c r="G272" s="22" cm="1">
        <f t="array" ref="G272">_FV(Table3[[#This Row],[Company]],"Change % (Extended hours)",TRUE)</f>
        <v>8.2460000000000009E-4</v>
      </c>
      <c r="H272" s="8" cm="1">
        <f t="array" ref="H272">_FV(Table3[[#This Row],[Company]],"Beta")</f>
        <v>1.0206</v>
      </c>
      <c r="I272" s="6" cm="1">
        <f t="array" ref="I272">_FV(Table3[[#This Row],[Company]],"Market cap",TRUE)</f>
        <v>30147580000</v>
      </c>
      <c r="J272" s="9" cm="1">
        <f t="array" ref="J272">_FV(Table3[[#This Row],[Company]],"Volume")</f>
        <v>2687352</v>
      </c>
      <c r="K272" s="9" cm="1">
        <f t="array" ref="K272">_FV(Table3[[#This Row],[Company]],"Volume average",TRUE)</f>
        <v>2596810</v>
      </c>
      <c r="L272" s="12">
        <f>Table3[[#This Row],[Volume]]/Table3[[#This Row],[Volume average]]</f>
        <v>1.0348666248204528</v>
      </c>
      <c r="M272" s="10">
        <f>(Table3[[#This Row],[Price]]-Table3[[#This Row],[52 week high]])/Table3[[#This Row],[52 week high]]</f>
        <v>-1.8481046809658577E-2</v>
      </c>
      <c r="N272" s="4" cm="1">
        <f t="array" ref="N272">_FV(Table3[[#This Row],[Company]],"52 week high",TRUE)</f>
        <v>74.13</v>
      </c>
      <c r="O272" s="4" cm="1">
        <f t="array" ref="O272">_FV(Table3[[#This Row],[Company]],"52 week low",TRUE)</f>
        <v>24.27</v>
      </c>
      <c r="P272" s="10">
        <f>(Table3[[#This Row],[Price]]-Table3[[#This Row],[52 week low]]) /Table3[[#This Row],[52 week low]]</f>
        <v>1.997939843428101</v>
      </c>
    </row>
    <row r="273" spans="1:16" x14ac:dyDescent="0.25">
      <c r="A273" t="e" vm="274">
        <v>#VALUE!</v>
      </c>
      <c r="B273" s="3" t="str" cm="1">
        <f t="array" ref="B273">_FV(Table3[[#This Row],[Company]],"Ticker symbol",TRUE)</f>
        <v>ESS</v>
      </c>
      <c r="C273" s="18" t="str" cm="1">
        <f t="array" ref="C273">_FV(A273,"Industry")</f>
        <v>Residential &amp; Commercial REIT</v>
      </c>
      <c r="D273" s="4" cm="1">
        <f t="array" ref="D273">_FV(Table3[[#This Row],[Company]],"Price")</f>
        <v>272.93</v>
      </c>
      <c r="E273" s="8" cm="1">
        <f t="array" ref="E273">_FV(Table3[[#This Row],[Company]],"P/E",TRUE)</f>
        <v>31.517099999999999</v>
      </c>
      <c r="F273" s="5" cm="1">
        <f t="array" ref="F273">_FV(Table3[[#This Row],[Company]],"Change (%)",TRUE)</f>
        <v>1.5409999999999998E-3</v>
      </c>
      <c r="G273" s="22" cm="1">
        <f t="array" ref="G273">_FV(Table3[[#This Row],[Company]],"Change % (Extended hours)",TRUE)</f>
        <v>0</v>
      </c>
      <c r="H273" s="8" cm="1">
        <f t="array" ref="H273">_FV(Table3[[#This Row],[Company]],"Beta")</f>
        <v>0.72299999999999998</v>
      </c>
      <c r="I273" s="6" cm="1">
        <f t="array" ref="I273">_FV(Table3[[#This Row],[Company]],"Market cap",TRUE)</f>
        <v>17711650000</v>
      </c>
      <c r="J273" s="9" cm="1">
        <f t="array" ref="J273">_FV(Table3[[#This Row],[Company]],"Volume")</f>
        <v>520038</v>
      </c>
      <c r="K273" s="9" cm="1">
        <f t="array" ref="K273">_FV(Table3[[#This Row],[Company]],"Volume average",TRUE)</f>
        <v>503303</v>
      </c>
      <c r="L273" s="12">
        <f>Table3[[#This Row],[Volume]]/Table3[[#This Row],[Volume average]]</f>
        <v>1.0332503481997921</v>
      </c>
      <c r="M273" s="10">
        <f>(Table3[[#This Row],[Price]]-Table3[[#This Row],[52 week high]])/Table3[[#This Row],[52 week high]]</f>
        <v>-7.3022450157932281E-2</v>
      </c>
      <c r="N273" s="4" cm="1">
        <f t="array" ref="N273">_FV(Table3[[#This Row],[Company]],"52 week high",TRUE)</f>
        <v>294.43</v>
      </c>
      <c r="O273" s="4" cm="1">
        <f t="array" ref="O273">_FV(Table3[[#This Row],[Company]],"52 week low",TRUE)</f>
        <v>175.81</v>
      </c>
      <c r="P273" s="10">
        <f>(Table3[[#This Row],[Price]]-Table3[[#This Row],[52 week low]]) /Table3[[#This Row],[52 week low]]</f>
        <v>0.55241453842216026</v>
      </c>
    </row>
    <row r="274" spans="1:16" x14ac:dyDescent="0.25">
      <c r="A274" t="e" vm="275">
        <v>#VALUE!</v>
      </c>
      <c r="B274" s="3" t="str" cm="1">
        <f t="array" ref="B274">_FV(Table3[[#This Row],[Company]],"Ticker symbol",TRUE)</f>
        <v>EMN</v>
      </c>
      <c r="C274" s="18" t="str" cm="1">
        <f t="array" ref="C274">_FV(A274,"Industry")</f>
        <v>Chemicals</v>
      </c>
      <c r="D274" s="4" cm="1">
        <f t="array" ref="D274">_FV(Table3[[#This Row],[Company]],"Price")</f>
        <v>114.33</v>
      </c>
      <c r="E274" s="8" cm="1">
        <f t="array" ref="E274">_FV(Table3[[#This Row],[Company]],"P/E",TRUE)</f>
        <v>33.239800000000002</v>
      </c>
      <c r="F274" s="5" cm="1">
        <f t="array" ref="F274">_FV(Table3[[#This Row],[Company]],"Change (%)",TRUE)</f>
        <v>-1.8290000000000001E-2</v>
      </c>
      <c r="G274" s="22" cm="1">
        <f t="array" ref="G274">_FV(Table3[[#This Row],[Company]],"Change % (Extended hours)",TRUE)</f>
        <v>0</v>
      </c>
      <c r="H274" s="8" cm="1">
        <f t="array" ref="H274">_FV(Table3[[#This Row],[Company]],"Beta")</f>
        <v>1.5417000000000001</v>
      </c>
      <c r="I274" s="6" cm="1">
        <f t="array" ref="I274">_FV(Table3[[#This Row],[Company]],"Market cap",TRUE)</f>
        <v>15822470000</v>
      </c>
      <c r="J274" s="9" cm="1">
        <f t="array" ref="J274">_FV(Table3[[#This Row],[Company]],"Volume")</f>
        <v>850691</v>
      </c>
      <c r="K274" s="9" cm="1">
        <f t="array" ref="K274">_FV(Table3[[#This Row],[Company]],"Volume average",TRUE)</f>
        <v>823665</v>
      </c>
      <c r="L274" s="12">
        <f>Table3[[#This Row],[Volume]]/Table3[[#This Row],[Volume average]]</f>
        <v>1.0328118834720426</v>
      </c>
      <c r="M274" s="10">
        <f>(Table3[[#This Row],[Price]]-Table3[[#This Row],[52 week high]])/Table3[[#This Row],[52 week high]]</f>
        <v>-3.7788251136172318E-2</v>
      </c>
      <c r="N274" s="4" cm="1">
        <f t="array" ref="N274">_FV(Table3[[#This Row],[Company]],"52 week high",TRUE)</f>
        <v>118.82</v>
      </c>
      <c r="O274" s="4" cm="1">
        <f t="array" ref="O274">_FV(Table3[[#This Row],[Company]],"52 week low",TRUE)</f>
        <v>34.44</v>
      </c>
      <c r="P274" s="10">
        <f>(Table3[[#This Row],[Price]]-Table3[[#This Row],[52 week low]]) /Table3[[#This Row],[52 week low]]</f>
        <v>2.3196864111498261</v>
      </c>
    </row>
    <row r="275" spans="1:16" x14ac:dyDescent="0.25">
      <c r="A275" t="e" vm="276">
        <v>#VALUE!</v>
      </c>
      <c r="B275" s="3" t="str" cm="1">
        <f t="array" ref="B275">_FV(Table3[[#This Row],[Company]],"Ticker symbol",TRUE)</f>
        <v>VZ</v>
      </c>
      <c r="C275" s="18" t="str" cm="1">
        <f t="array" ref="C275">_FV(A275,"Industry")</f>
        <v>Telecommunications Services</v>
      </c>
      <c r="D275" s="4" cm="1">
        <f t="array" ref="D275">_FV(Table3[[#This Row],[Company]],"Price")</f>
        <v>56.2</v>
      </c>
      <c r="E275" s="8" cm="1">
        <f t="array" ref="E275">_FV(Table3[[#This Row],[Company]],"P/E",TRUE)</f>
        <v>13.2133</v>
      </c>
      <c r="F275" s="5" cm="1">
        <f t="array" ref="F275">_FV(Table3[[#This Row],[Company]],"Change (%)",TRUE)</f>
        <v>-1.0388999999999999E-2</v>
      </c>
      <c r="G275" s="22" cm="1">
        <f t="array" ref="G275">_FV(Table3[[#This Row],[Company]],"Change % (Extended hours)",TRUE)</f>
        <v>1.7790000000000001E-4</v>
      </c>
      <c r="H275" s="8" cm="1">
        <f t="array" ref="H275">_FV(Table3[[#This Row],[Company]],"Beta")</f>
        <v>0.45079999999999998</v>
      </c>
      <c r="I275" s="6" cm="1">
        <f t="array" ref="I275">_FV(Table3[[#This Row],[Company]],"Market cap",TRUE)</f>
        <v>235005500000</v>
      </c>
      <c r="J275" s="9" cm="1">
        <f t="array" ref="J275">_FV(Table3[[#This Row],[Company]],"Volume")</f>
        <v>20956420</v>
      </c>
      <c r="K275" s="9" cm="1">
        <f t="array" ref="K275">_FV(Table3[[#This Row],[Company]],"Volume average",TRUE)</f>
        <v>20302697</v>
      </c>
      <c r="L275" s="12">
        <f>Table3[[#This Row],[Volume]]/Table3[[#This Row],[Volume average]]</f>
        <v>1.0321988256043026</v>
      </c>
      <c r="M275" s="10">
        <f>(Table3[[#This Row],[Price]]-Table3[[#This Row],[52 week high]])/Table3[[#This Row],[52 week high]]</f>
        <v>-9.2816787732041967E-2</v>
      </c>
      <c r="N275" s="4" cm="1">
        <f t="array" ref="N275">_FV(Table3[[#This Row],[Company]],"52 week high",TRUE)</f>
        <v>61.95</v>
      </c>
      <c r="O275" s="4" cm="1">
        <f t="array" ref="O275">_FV(Table3[[#This Row],[Company]],"52 week low",TRUE)</f>
        <v>48.84</v>
      </c>
      <c r="P275" s="10">
        <f>(Table3[[#This Row],[Price]]-Table3[[#This Row],[52 week low]]) /Table3[[#This Row],[52 week low]]</f>
        <v>0.15069615069615067</v>
      </c>
    </row>
    <row r="276" spans="1:16" ht="24.75" x14ac:dyDescent="0.25">
      <c r="A276" t="e" vm="277">
        <v>#VALUE!</v>
      </c>
      <c r="B276" s="3" t="str" cm="1">
        <f t="array" ref="B276">_FV(Table3[[#This Row],[Company]],"Ticker symbol",TRUE)</f>
        <v>KMB</v>
      </c>
      <c r="C276" s="18" t="str" cm="1">
        <f t="array" ref="C276">_FV(A276,"Industry")</f>
        <v>Personal &amp; Household Products &amp; Services</v>
      </c>
      <c r="D276" s="4" cm="1">
        <f t="array" ref="D276">_FV(Table3[[#This Row],[Company]],"Price")</f>
        <v>132.33000000000001</v>
      </c>
      <c r="E276" s="8" cm="1">
        <f t="array" ref="E276">_FV(Table3[[#This Row],[Company]],"P/E",TRUE)</f>
        <v>19.410399999999999</v>
      </c>
      <c r="F276" s="5" cm="1">
        <f t="array" ref="F276">_FV(Table3[[#This Row],[Company]],"Change (%)",TRUE)</f>
        <v>-6.1580000000000003E-3</v>
      </c>
      <c r="G276" s="22" cm="1">
        <f t="array" ref="G276">_FV(Table3[[#This Row],[Company]],"Change % (Extended hours)",TRUE)</f>
        <v>-7.557000000000001E-5</v>
      </c>
      <c r="H276" s="8" cm="1">
        <f t="array" ref="H276">_FV(Table3[[#This Row],[Company]],"Beta")</f>
        <v>0.53139999999999998</v>
      </c>
      <c r="I276" s="6" cm="1">
        <f t="array" ref="I276">_FV(Table3[[#This Row],[Company]],"Market cap",TRUE)</f>
        <v>45053160000</v>
      </c>
      <c r="J276" s="9" cm="1">
        <f t="array" ref="J276">_FV(Table3[[#This Row],[Company]],"Volume")</f>
        <v>2022380</v>
      </c>
      <c r="K276" s="9" cm="1">
        <f t="array" ref="K276">_FV(Table3[[#This Row],[Company]],"Volume average",TRUE)</f>
        <v>1964013</v>
      </c>
      <c r="L276" s="12">
        <f>Table3[[#This Row],[Volume]]/Table3[[#This Row],[Volume average]]</f>
        <v>1.0297182350625989</v>
      </c>
      <c r="M276" s="10">
        <f>(Table3[[#This Row],[Price]]-Table3[[#This Row],[52 week high]])/Table3[[#This Row],[52 week high]]</f>
        <v>-0.17376373626373617</v>
      </c>
      <c r="N276" s="4" cm="1">
        <f t="array" ref="N276">_FV(Table3[[#This Row],[Company]],"52 week high",TRUE)</f>
        <v>160.16</v>
      </c>
      <c r="O276" s="4" cm="1">
        <f t="array" ref="O276">_FV(Table3[[#This Row],[Company]],"52 week low",TRUE)</f>
        <v>110.66</v>
      </c>
      <c r="P276" s="10">
        <f>(Table3[[#This Row],[Price]]-Table3[[#This Row],[52 week low]]) /Table3[[#This Row],[52 week low]]</f>
        <v>0.19582504970178941</v>
      </c>
    </row>
    <row r="277" spans="1:16" x14ac:dyDescent="0.25">
      <c r="A277" t="e" vm="278">
        <v>#VALUE!</v>
      </c>
      <c r="B277" s="3" t="str" cm="1">
        <f t="array" ref="B277">_FV(Table3[[#This Row],[Company]],"Ticker symbol",TRUE)</f>
        <v>CTXS</v>
      </c>
      <c r="C277" s="18" t="str" cm="1">
        <f t="array" ref="C277">_FV(A277,"Industry")</f>
        <v>Software &amp; IT Services</v>
      </c>
      <c r="D277" s="4" cm="1">
        <f t="array" ref="D277">_FV(Table3[[#This Row],[Company]],"Price")</f>
        <v>132.41999999999999</v>
      </c>
      <c r="E277" s="8" cm="1">
        <f t="array" ref="E277">_FV(Table3[[#This Row],[Company]],"P/E",TRUE)</f>
        <v>32.898800000000001</v>
      </c>
      <c r="F277" s="5" cm="1">
        <f t="array" ref="F277">_FV(Table3[[#This Row],[Company]],"Change (%)",TRUE)</f>
        <v>8.0689999999999998E-3</v>
      </c>
      <c r="G277" s="22" cm="1">
        <f t="array" ref="G277">_FV(Table3[[#This Row],[Company]],"Change % (Extended hours)",TRUE)</f>
        <v>0</v>
      </c>
      <c r="H277" s="8" cm="1">
        <f t="array" ref="H277">_FV(Table3[[#This Row],[Company]],"Beta")</f>
        <v>0.192</v>
      </c>
      <c r="I277" s="6" cm="1">
        <f t="array" ref="I277">_FV(Table3[[#This Row],[Company]],"Market cap",TRUE)</f>
        <v>16152520000</v>
      </c>
      <c r="J277" s="9" cm="1">
        <f t="array" ref="J277">_FV(Table3[[#This Row],[Company]],"Volume")</f>
        <v>1146525</v>
      </c>
      <c r="K277" s="9" cm="1">
        <f t="array" ref="K277">_FV(Table3[[#This Row],[Company]],"Volume average",TRUE)</f>
        <v>1115258</v>
      </c>
      <c r="L277" s="12">
        <f>Table3[[#This Row],[Volume]]/Table3[[#This Row],[Volume average]]</f>
        <v>1.0280356652900047</v>
      </c>
      <c r="M277" s="10">
        <f>(Table3[[#This Row],[Price]]-Table3[[#This Row],[52 week high]])/Table3[[#This Row],[52 week high]]</f>
        <v>-0.23703618345240848</v>
      </c>
      <c r="N277" s="4" cm="1">
        <f t="array" ref="N277">_FV(Table3[[#This Row],[Company]],"52 week high",TRUE)</f>
        <v>173.56</v>
      </c>
      <c r="O277" s="4" cm="1">
        <f t="array" ref="O277">_FV(Table3[[#This Row],[Company]],"52 week low",TRUE)</f>
        <v>103.81</v>
      </c>
      <c r="P277" s="10">
        <f>(Table3[[#This Row],[Price]]-Table3[[#This Row],[52 week low]]) /Table3[[#This Row],[52 week low]]</f>
        <v>0.27559965321259977</v>
      </c>
    </row>
    <row r="278" spans="1:16" x14ac:dyDescent="0.25">
      <c r="A278" t="e" vm="279">
        <v>#VALUE!</v>
      </c>
      <c r="B278" s="3" t="str" cm="1">
        <f t="array" ref="B278">_FV(Table3[[#This Row],[Company]],"Ticker symbol",TRUE)</f>
        <v>GL</v>
      </c>
      <c r="C278" s="18" t="str" cm="1">
        <f t="array" ref="C278">_FV(A278,"Industry")</f>
        <v>Insurance</v>
      </c>
      <c r="D278" s="4" cm="1">
        <f t="array" ref="D278">_FV(Table3[[#This Row],[Company]],"Price")</f>
        <v>99.05</v>
      </c>
      <c r="E278" s="8" cm="1">
        <f t="array" ref="E278">_FV(Table3[[#This Row],[Company]],"P/E",TRUE)</f>
        <v>14.568300000000001</v>
      </c>
      <c r="F278" s="5" cm="1">
        <f t="array" ref="F278">_FV(Table3[[#This Row],[Company]],"Change (%)",TRUE)</f>
        <v>-4.2220000000000001E-3</v>
      </c>
      <c r="G278" s="22" cm="1">
        <f t="array" ref="G278">_FV(Table3[[#This Row],[Company]],"Change % (Extended hours)",TRUE)</f>
        <v>-4.1390000000000003E-3</v>
      </c>
      <c r="H278" s="8" cm="1">
        <f t="array" ref="H278">_FV(Table3[[#This Row],[Company]],"Beta")</f>
        <v>1.1358999999999999</v>
      </c>
      <c r="I278" s="6" cm="1">
        <f t="array" ref="I278">_FV(Table3[[#This Row],[Company]],"Market cap",TRUE)</f>
        <v>10273600000</v>
      </c>
      <c r="J278" s="9" cm="1">
        <f t="array" ref="J278">_FV(Table3[[#This Row],[Company]],"Volume")</f>
        <v>507890</v>
      </c>
      <c r="K278" s="9" cm="1">
        <f t="array" ref="K278">_FV(Table3[[#This Row],[Company]],"Volume average",TRUE)</f>
        <v>495465</v>
      </c>
      <c r="L278" s="12">
        <f>Table3[[#This Row],[Volume]]/Table3[[#This Row],[Volume average]]</f>
        <v>1.0250774524941217</v>
      </c>
      <c r="M278" s="10">
        <f>(Table3[[#This Row],[Price]]-Table3[[#This Row],[52 week high]])/Table3[[#This Row],[52 week high]]</f>
        <v>-2.4905517725455507E-2</v>
      </c>
      <c r="N278" s="4" cm="1">
        <f t="array" ref="N278">_FV(Table3[[#This Row],[Company]],"52 week high",TRUE)</f>
        <v>101.57989999999999</v>
      </c>
      <c r="O278" s="4" cm="1">
        <f t="array" ref="O278">_FV(Table3[[#This Row],[Company]],"52 week low",TRUE)</f>
        <v>56.74</v>
      </c>
      <c r="P278" s="10">
        <f>(Table3[[#This Row],[Price]]-Table3[[#This Row],[52 week low]]) /Table3[[#This Row],[52 week low]]</f>
        <v>0.74568205851251312</v>
      </c>
    </row>
    <row r="279" spans="1:16" x14ac:dyDescent="0.25">
      <c r="A279" t="e" vm="280">
        <v>#VALUE!</v>
      </c>
      <c r="B279" s="3" t="str" cm="1">
        <f t="array" ref="B279">_FV(Table3[[#This Row],[Company]],"Ticker symbol",TRUE)</f>
        <v>WMT</v>
      </c>
      <c r="C279" s="18" t="str" cm="1">
        <f t="array" ref="C279">_FV(A279,"Industry")</f>
        <v>Food &amp; Drug Retailing</v>
      </c>
      <c r="D279" s="4" cm="1">
        <f t="array" ref="D279">_FV(Table3[[#This Row],[Company]],"Price")</f>
        <v>128.88999999999999</v>
      </c>
      <c r="E279" s="8" cm="1">
        <f t="array" ref="E279">_FV(Table3[[#This Row],[Company]],"P/E",TRUE)</f>
        <v>26.9969</v>
      </c>
      <c r="F279" s="5" cm="1">
        <f t="array" ref="F279">_FV(Table3[[#This Row],[Company]],"Change (%)",TRUE)</f>
        <v>7.8979999999999988E-3</v>
      </c>
      <c r="G279" s="22" cm="1">
        <f t="array" ref="G279">_FV(Table3[[#This Row],[Company]],"Change % (Extended hours)",TRUE)</f>
        <v>-3.8019999999999998E-3</v>
      </c>
      <c r="H279" s="8" cm="1">
        <f t="array" ref="H279">_FV(Table3[[#This Row],[Company]],"Beta")</f>
        <v>0.47589999999999999</v>
      </c>
      <c r="I279" s="6" cm="1">
        <f t="array" ref="I279">_FV(Table3[[#This Row],[Company]],"Market cap",TRUE)</f>
        <v>361809100000</v>
      </c>
      <c r="J279" s="9" cm="1">
        <f t="array" ref="J279">_FV(Table3[[#This Row],[Company]],"Volume")</f>
        <v>10662883</v>
      </c>
      <c r="K279" s="9" cm="1">
        <f t="array" ref="K279">_FV(Table3[[#This Row],[Company]],"Volume average",TRUE)</f>
        <v>10420910</v>
      </c>
      <c r="L279" s="12">
        <f>Table3[[#This Row],[Volume]]/Table3[[#This Row],[Volume average]]</f>
        <v>1.0232199491215259</v>
      </c>
      <c r="M279" s="10">
        <f>(Table3[[#This Row],[Price]]-Table3[[#This Row],[52 week high]])/Table3[[#This Row],[52 week high]]</f>
        <v>-0.16119841441835434</v>
      </c>
      <c r="N279" s="4" cm="1">
        <f t="array" ref="N279">_FV(Table3[[#This Row],[Company]],"52 week high",TRUE)</f>
        <v>153.65969999999999</v>
      </c>
      <c r="O279" s="4" cm="1">
        <f t="array" ref="O279">_FV(Table3[[#This Row],[Company]],"52 week low",TRUE)</f>
        <v>102</v>
      </c>
      <c r="P279" s="10">
        <f>(Table3[[#This Row],[Price]]-Table3[[#This Row],[52 week low]]) /Table3[[#This Row],[52 week low]]</f>
        <v>0.26362745098039203</v>
      </c>
    </row>
    <row r="280" spans="1:16" x14ac:dyDescent="0.25">
      <c r="A280" t="e" vm="281">
        <v>#VALUE!</v>
      </c>
      <c r="B280" s="3" t="str" cm="1">
        <f t="array" ref="B280">_FV(Table3[[#This Row],[Company]],"Ticker symbol",TRUE)</f>
        <v>EBAY</v>
      </c>
      <c r="C280" s="18" t="str" cm="1">
        <f t="array" ref="C280">_FV(A280,"Industry")</f>
        <v>Software &amp; IT Services</v>
      </c>
      <c r="D280" s="4" cm="1">
        <f t="array" ref="D280">_FV(Table3[[#This Row],[Company]],"Price")</f>
        <v>56.17</v>
      </c>
      <c r="E280" s="8" cm="1">
        <f t="array" ref="E280">_FV(Table3[[#This Row],[Company]],"P/E",TRUE)</f>
        <v>14.5388</v>
      </c>
      <c r="F280" s="5" cm="1">
        <f t="array" ref="F280">_FV(Table3[[#This Row],[Company]],"Change (%)",TRUE)</f>
        <v>5.0103000000000002E-2</v>
      </c>
      <c r="G280" s="22" cm="1">
        <f t="array" ref="G280">_FV(Table3[[#This Row],[Company]],"Change % (Extended hours)",TRUE)</f>
        <v>5.3410000000000003E-3</v>
      </c>
      <c r="H280" s="8" cm="1">
        <f t="array" ref="H280">_FV(Table3[[#This Row],[Company]],"Beta")</f>
        <v>1.2010000000000001</v>
      </c>
      <c r="I280" s="6" cm="1">
        <f t="array" ref="I280">_FV(Table3[[#This Row],[Company]],"Market cap",TRUE)</f>
        <v>36397040000</v>
      </c>
      <c r="J280" s="9" cm="1">
        <f t="array" ref="J280">_FV(Table3[[#This Row],[Company]],"Volume")</f>
        <v>8406976</v>
      </c>
      <c r="K280" s="9" cm="1">
        <f t="array" ref="K280">_FV(Table3[[#This Row],[Company]],"Volume average",TRUE)</f>
        <v>8216848</v>
      </c>
      <c r="L280" s="12">
        <f>Table3[[#This Row],[Volume]]/Table3[[#This Row],[Volume average]]</f>
        <v>1.0231387996954551</v>
      </c>
      <c r="M280" s="10">
        <f>(Table3[[#This Row],[Price]]-Table3[[#This Row],[52 week high]])/Table3[[#This Row],[52 week high]]</f>
        <v>-0.13384734001542009</v>
      </c>
      <c r="N280" s="4" cm="1">
        <f t="array" ref="N280">_FV(Table3[[#This Row],[Company]],"52 week high",TRUE)</f>
        <v>64.849999999999994</v>
      </c>
      <c r="O280" s="4" cm="1">
        <f t="array" ref="O280">_FV(Table3[[#This Row],[Company]],"52 week low",TRUE)</f>
        <v>26.02</v>
      </c>
      <c r="P280" s="10">
        <f>(Table3[[#This Row],[Price]]-Table3[[#This Row],[52 week low]]) /Table3[[#This Row],[52 week low]]</f>
        <v>1.1587240584166028</v>
      </c>
    </row>
    <row r="281" spans="1:16" x14ac:dyDescent="0.25">
      <c r="A281" t="e" vm="282">
        <v>#VALUE!</v>
      </c>
      <c r="B281" s="3" t="str" cm="1">
        <f t="array" ref="B281">_FV(Table3[[#This Row],[Company]],"Ticker symbol",TRUE)</f>
        <v>APA</v>
      </c>
      <c r="C281" s="18" t="str" cm="1">
        <f t="array" ref="C281">_FV(A281,"Industry")</f>
        <v>Oil &amp; Gas</v>
      </c>
      <c r="D281" s="4" cm="1">
        <f t="array" ref="D281">_FV(Table3[[#This Row],[Company]],"Price")</f>
        <v>21.6</v>
      </c>
      <c r="E281" s="8" cm="1">
        <f t="array" ref="E281">_FV(Table3[[#This Row],[Company]],"P/E",TRUE)</f>
        <v>0</v>
      </c>
      <c r="F281" s="5" cm="1">
        <f t="array" ref="F281">_FV(Table3[[#This Row],[Company]],"Change (%)",TRUE)</f>
        <v>-6.7760000000000001E-2</v>
      </c>
      <c r="G281" s="22" cm="1">
        <f t="array" ref="G281">_FV(Table3[[#This Row],[Company]],"Change % (Extended hours)",TRUE)</f>
        <v>-1.8519000000000001E-2</v>
      </c>
      <c r="H281" s="8" cm="1">
        <f t="array" ref="H281">_FV(Table3[[#This Row],[Company]],"Beta")</f>
        <v>5.0228000000000002</v>
      </c>
      <c r="I281" s="6" cm="1">
        <f t="array" ref="I281">_FV(Table3[[#This Row],[Company]],"Market cap",TRUE)</f>
        <v>8755039000</v>
      </c>
      <c r="J281" s="9" cm="1">
        <f t="array" ref="J281">_FV(Table3[[#This Row],[Company]],"Volume")</f>
        <v>9781444</v>
      </c>
      <c r="K281" s="9" cm="1">
        <f t="array" ref="K281">_FV(Table3[[#This Row],[Company]],"Volume average",TRUE)</f>
        <v>9570108</v>
      </c>
      <c r="L281" s="12">
        <f>Table3[[#This Row],[Volume]]/Table3[[#This Row],[Volume average]]</f>
        <v>1.0220829273818017</v>
      </c>
      <c r="M281" s="10">
        <f>(Table3[[#This Row],[Price]]-Table3[[#This Row],[52 week high]])/Table3[[#This Row],[52 week high]]</f>
        <v>-9.4339622641509427E-2</v>
      </c>
      <c r="N281" s="4" cm="1">
        <f t="array" ref="N281">_FV(Table3[[#This Row],[Company]],"52 week high",TRUE)</f>
        <v>23.85</v>
      </c>
      <c r="O281" s="4" cm="1">
        <f t="array" ref="O281">_FV(Table3[[#This Row],[Company]],"52 week low",TRUE)</f>
        <v>3.8</v>
      </c>
      <c r="P281" s="10">
        <f>(Table3[[#This Row],[Price]]-Table3[[#This Row],[52 week low]]) /Table3[[#This Row],[52 week low]]</f>
        <v>4.6842105263157903</v>
      </c>
    </row>
    <row r="282" spans="1:16" ht="24.75" x14ac:dyDescent="0.25">
      <c r="A282" t="e" vm="283">
        <v>#VALUE!</v>
      </c>
      <c r="B282" s="3" t="str" cm="1">
        <f t="array" ref="B282">_FV(Table3[[#This Row],[Company]],"Ticker symbol",TRUE)</f>
        <v>LRCX</v>
      </c>
      <c r="C282" s="18" t="str" cm="1">
        <f t="array" ref="C282">_FV(A282,"Industry")</f>
        <v>Semiconductors &amp; Semiconductor Equipment</v>
      </c>
      <c r="D282" s="4" cm="1">
        <f t="array" ref="D282">_FV(Table3[[#This Row],[Company]],"Price")</f>
        <v>543.51</v>
      </c>
      <c r="E282" s="8" cm="1">
        <f t="array" ref="E282">_FV(Table3[[#This Row],[Company]],"P/E",TRUE)</f>
        <v>24.9375</v>
      </c>
      <c r="F282" s="5" cm="1">
        <f t="array" ref="F282">_FV(Table3[[#This Row],[Company]],"Change (%)",TRUE)</f>
        <v>8.1374999999999989E-2</v>
      </c>
      <c r="G282" s="22" cm="1">
        <f t="array" ref="G282">_FV(Table3[[#This Row],[Company]],"Change % (Extended hours)",TRUE)</f>
        <v>9.0149999999999996E-4</v>
      </c>
      <c r="H282" s="8" cm="1">
        <f t="array" ref="H282">_FV(Table3[[#This Row],[Company]],"Beta")</f>
        <v>1.3282</v>
      </c>
      <c r="I282" s="6" cm="1">
        <f t="array" ref="I282">_FV(Table3[[#This Row],[Company]],"Market cap",TRUE)</f>
        <v>71827150000</v>
      </c>
      <c r="J282" s="9" cm="1">
        <f t="array" ref="J282">_FV(Table3[[#This Row],[Company]],"Volume")</f>
        <v>1726609</v>
      </c>
      <c r="K282" s="9" cm="1">
        <f t="array" ref="K282">_FV(Table3[[#This Row],[Company]],"Volume average",TRUE)</f>
        <v>1689780</v>
      </c>
      <c r="L282" s="12">
        <f>Table3[[#This Row],[Volume]]/Table3[[#This Row],[Volume average]]</f>
        <v>1.0217951449301093</v>
      </c>
      <c r="M282" s="10">
        <f>(Table3[[#This Row],[Price]]-Table3[[#This Row],[52 week high]])/Table3[[#This Row],[52 week high]]</f>
        <v>-9.9552087178321549E-2</v>
      </c>
      <c r="N282" s="4" cm="1">
        <f t="array" ref="N282">_FV(Table3[[#This Row],[Company]],"52 week high",TRUE)</f>
        <v>603.59960000000001</v>
      </c>
      <c r="O282" s="4" cm="1">
        <f t="array" ref="O282">_FV(Table3[[#This Row],[Company]],"52 week low",TRUE)</f>
        <v>181.38</v>
      </c>
      <c r="P282" s="10">
        <f>(Table3[[#This Row],[Price]]-Table3[[#This Row],[52 week low]]) /Table3[[#This Row],[52 week low]]</f>
        <v>1.9965266291763148</v>
      </c>
    </row>
    <row r="283" spans="1:16" x14ac:dyDescent="0.25">
      <c r="A283" t="e" vm="284">
        <v>#VALUE!</v>
      </c>
      <c r="B283" s="3" t="str" cm="1">
        <f t="array" ref="B283">_FV(Table3[[#This Row],[Company]],"Ticker symbol",TRUE)</f>
        <v>DXCM</v>
      </c>
      <c r="C283" s="18" t="str" cm="1">
        <f t="array" ref="C283">_FV(A283,"Industry")</f>
        <v>Healthcare Equipment &amp; Supplies</v>
      </c>
      <c r="D283" s="4" cm="1">
        <f t="array" ref="D283">_FV(Table3[[#This Row],[Company]],"Price")</f>
        <v>362.94</v>
      </c>
      <c r="E283" s="8" cm="1">
        <f t="array" ref="E283">_FV(Table3[[#This Row],[Company]],"P/E",TRUE)</f>
        <v>70.532300000000006</v>
      </c>
      <c r="F283" s="5" cm="1">
        <f t="array" ref="F283">_FV(Table3[[#This Row],[Company]],"Change (%)",TRUE)</f>
        <v>3.0903999999999997E-2</v>
      </c>
      <c r="G283" s="22" cm="1">
        <f t="array" ref="G283">_FV(Table3[[#This Row],[Company]],"Change % (Extended hours)",TRUE)</f>
        <v>-3.4169999999999999E-3</v>
      </c>
      <c r="H283" s="8" cm="1">
        <f t="array" ref="H283">_FV(Table3[[#This Row],[Company]],"Beta")</f>
        <v>0.80889999999999995</v>
      </c>
      <c r="I283" s="6" cm="1">
        <f t="array" ref="I283">_FV(Table3[[#This Row],[Company]],"Market cap",TRUE)</f>
        <v>33860200000</v>
      </c>
      <c r="J283" s="9" cm="1">
        <f t="array" ref="J283">_FV(Table3[[#This Row],[Company]],"Volume")</f>
        <v>834492</v>
      </c>
      <c r="K283" s="9" cm="1">
        <f t="array" ref="K283">_FV(Table3[[#This Row],[Company]],"Volume average",TRUE)</f>
        <v>816813</v>
      </c>
      <c r="L283" s="12">
        <f>Table3[[#This Row],[Volume]]/Table3[[#This Row],[Volume average]]</f>
        <v>1.0216438768726746</v>
      </c>
      <c r="M283" s="10">
        <f>(Table3[[#This Row],[Price]]-Table3[[#This Row],[52 week high]])/Table3[[#This Row],[52 week high]]</f>
        <v>-0.20448019639217066</v>
      </c>
      <c r="N283" s="4" cm="1">
        <f t="array" ref="N283">_FV(Table3[[#This Row],[Company]],"52 week high",TRUE)</f>
        <v>456.23</v>
      </c>
      <c r="O283" s="4" cm="1">
        <f t="array" ref="O283">_FV(Table3[[#This Row],[Company]],"52 week low",TRUE)</f>
        <v>182.07</v>
      </c>
      <c r="P283" s="10">
        <f>(Table3[[#This Row],[Price]]-Table3[[#This Row],[52 week low]]) /Table3[[#This Row],[52 week low]]</f>
        <v>0.99340912835722528</v>
      </c>
    </row>
    <row r="284" spans="1:16" x14ac:dyDescent="0.25">
      <c r="A284" t="e" vm="285">
        <v>#VALUE!</v>
      </c>
      <c r="B284" s="3" t="str" cm="1">
        <f t="array" ref="B284">_FV(Table3[[#This Row],[Company]],"Ticker symbol",TRUE)</f>
        <v>IRM</v>
      </c>
      <c r="C284" s="18" t="str" cm="1">
        <f t="array" ref="C284">_FV(A284,"Industry")</f>
        <v>Residential &amp; Commercial REIT</v>
      </c>
      <c r="D284" s="4" cm="1">
        <f t="array" ref="D284">_FV(Table3[[#This Row],[Company]],"Price")</f>
        <v>36.68</v>
      </c>
      <c r="E284" s="8" cm="1">
        <f t="array" ref="E284">_FV(Table3[[#This Row],[Company]],"P/E",TRUE)</f>
        <v>30.839400000000001</v>
      </c>
      <c r="F284" s="5" cm="1">
        <f t="array" ref="F284">_FV(Table3[[#This Row],[Company]],"Change (%)",TRUE)</f>
        <v>3.0080000000000003E-3</v>
      </c>
      <c r="G284" s="22" cm="1">
        <f t="array" ref="G284">_FV(Table3[[#This Row],[Company]],"Change % (Extended hours)",TRUE)</f>
        <v>1.908E-3</v>
      </c>
      <c r="H284" s="8" cm="1">
        <f t="array" ref="H284">_FV(Table3[[#This Row],[Company]],"Beta")</f>
        <v>0.78380000000000005</v>
      </c>
      <c r="I284" s="6" cm="1">
        <f t="array" ref="I284">_FV(Table3[[#This Row],[Company]],"Market cap",TRUE)</f>
        <v>10547560000</v>
      </c>
      <c r="J284" s="9" cm="1">
        <f t="array" ref="J284">_FV(Table3[[#This Row],[Company]],"Volume")</f>
        <v>3171089</v>
      </c>
      <c r="K284" s="9" cm="1">
        <f t="array" ref="K284">_FV(Table3[[#This Row],[Company]],"Volume average",TRUE)</f>
        <v>3108510</v>
      </c>
      <c r="L284" s="12">
        <f>Table3[[#This Row],[Volume]]/Table3[[#This Row],[Volume average]]</f>
        <v>1.0201315099517132</v>
      </c>
      <c r="M284" s="10">
        <f>(Table3[[#This Row],[Price]]-Table3[[#This Row],[52 week high]])/Table3[[#This Row],[52 week high]]</f>
        <v>-0.11229428848015491</v>
      </c>
      <c r="N284" s="4" cm="1">
        <f t="array" ref="N284">_FV(Table3[[#This Row],[Company]],"52 week high",TRUE)</f>
        <v>41.32</v>
      </c>
      <c r="O284" s="4" cm="1">
        <f t="array" ref="O284">_FV(Table3[[#This Row],[Company]],"52 week low",TRUE)</f>
        <v>21</v>
      </c>
      <c r="P284" s="10">
        <f>(Table3[[#This Row],[Price]]-Table3[[#This Row],[52 week low]]) /Table3[[#This Row],[52 week low]]</f>
        <v>0.7466666666666667</v>
      </c>
    </row>
    <row r="285" spans="1:16" ht="24.75" x14ac:dyDescent="0.25">
      <c r="A285" t="e" vm="286">
        <v>#VALUE!</v>
      </c>
      <c r="B285" s="3" t="str" cm="1">
        <f t="array" ref="B285">_FV(Table3[[#This Row],[Company]],"Ticker symbol",TRUE)</f>
        <v>HPQ</v>
      </c>
      <c r="C285" s="18" t="str" cm="1">
        <f t="array" ref="C285">_FV(A285,"Industry")</f>
        <v>Computers, Phones &amp; Household Electronics</v>
      </c>
      <c r="D285" s="4" cm="1">
        <f t="array" ref="D285">_FV(Table3[[#This Row],[Company]],"Price")</f>
        <v>30.1</v>
      </c>
      <c r="E285" s="8" cm="1">
        <f t="array" ref="E285">_FV(Table3[[#This Row],[Company]],"P/E",TRUE)</f>
        <v>12.672700000000001</v>
      </c>
      <c r="F285" s="5" cm="1">
        <f t="array" ref="F285">_FV(Table3[[#This Row],[Company]],"Change (%)",TRUE)</f>
        <v>4.4650000000000002E-3</v>
      </c>
      <c r="G285" s="22" cm="1">
        <f t="array" ref="G285">_FV(Table3[[#This Row],[Company]],"Change % (Extended hours)",TRUE)</f>
        <v>0</v>
      </c>
      <c r="H285" s="8" cm="1">
        <f t="array" ref="H285">_FV(Table3[[#This Row],[Company]],"Beta")</f>
        <v>1.0130999999999999</v>
      </c>
      <c r="I285" s="6" cm="1">
        <f t="array" ref="I285">_FV(Table3[[#This Row],[Company]],"Market cap",TRUE)</f>
        <v>37597410000</v>
      </c>
      <c r="J285" s="9" cm="1">
        <f t="array" ref="J285">_FV(Table3[[#This Row],[Company]],"Volume")</f>
        <v>10336994</v>
      </c>
      <c r="K285" s="9" cm="1">
        <f t="array" ref="K285">_FV(Table3[[#This Row],[Company]],"Volume average",TRUE)</f>
        <v>10144276</v>
      </c>
      <c r="L285" s="12">
        <f>Table3[[#This Row],[Volume]]/Table3[[#This Row],[Volume average]]</f>
        <v>1.0189977086585578</v>
      </c>
      <c r="M285" s="10">
        <f>(Table3[[#This Row],[Price]]-Table3[[#This Row],[52 week high]])/Table3[[#This Row],[52 week high]]</f>
        <v>-1.8904823989569698E-2</v>
      </c>
      <c r="N285" s="4" cm="1">
        <f t="array" ref="N285">_FV(Table3[[#This Row],[Company]],"52 week high",TRUE)</f>
        <v>30.68</v>
      </c>
      <c r="O285" s="4" cm="1">
        <f t="array" ref="O285">_FV(Table3[[#This Row],[Company]],"52 week low",TRUE)</f>
        <v>12.54</v>
      </c>
      <c r="P285" s="10">
        <f>(Table3[[#This Row],[Price]]-Table3[[#This Row],[52 week low]]) /Table3[[#This Row],[52 week low]]</f>
        <v>1.400318979266348</v>
      </c>
    </row>
    <row r="286" spans="1:16" ht="24.75" x14ac:dyDescent="0.25">
      <c r="A286" t="e" vm="287">
        <v>#VALUE!</v>
      </c>
      <c r="B286" s="3" t="str" cm="1">
        <f t="array" ref="B286">_FV(Table3[[#This Row],[Company]],"Ticker symbol",TRUE)</f>
        <v>CHD</v>
      </c>
      <c r="C286" s="18" t="str" cm="1">
        <f t="array" ref="C286">_FV(A286,"Industry")</f>
        <v>Personal &amp; Household Products &amp; Services</v>
      </c>
      <c r="D286" s="4" cm="1">
        <f t="array" ref="D286">_FV(Table3[[#This Row],[Company]],"Price")</f>
        <v>80.41</v>
      </c>
      <c r="E286" s="8" cm="1">
        <f t="array" ref="E286">_FV(Table3[[#This Row],[Company]],"P/E",TRUE)</f>
        <v>25.922899999999998</v>
      </c>
      <c r="F286" s="5" cm="1">
        <f t="array" ref="F286">_FV(Table3[[#This Row],[Company]],"Change (%)",TRUE)</f>
        <v>-5.1959999999999992E-3</v>
      </c>
      <c r="G286" s="22" cm="1">
        <f t="array" ref="G286">_FV(Table3[[#This Row],[Company]],"Change % (Extended hours)",TRUE)</f>
        <v>0</v>
      </c>
      <c r="H286" s="8" cm="1">
        <f t="array" ref="H286">_FV(Table3[[#This Row],[Company]],"Beta")</f>
        <v>0.36799999999999999</v>
      </c>
      <c r="I286" s="6" cm="1">
        <f t="array" ref="I286">_FV(Table3[[#This Row],[Company]],"Market cap",TRUE)</f>
        <v>19809300000</v>
      </c>
      <c r="J286" s="9" cm="1">
        <f t="array" ref="J286">_FV(Table3[[#This Row],[Company]],"Volume")</f>
        <v>1399762</v>
      </c>
      <c r="K286" s="9" cm="1">
        <f t="array" ref="K286">_FV(Table3[[#This Row],[Company]],"Volume average",TRUE)</f>
        <v>1375306</v>
      </c>
      <c r="L286" s="12">
        <f>Table3[[#This Row],[Volume]]/Table3[[#This Row],[Volume average]]</f>
        <v>1.0177822244649555</v>
      </c>
      <c r="M286" s="10">
        <f>(Table3[[#This Row],[Price]]-Table3[[#This Row],[52 week high]])/Table3[[#This Row],[52 week high]]</f>
        <v>-0.18744947453516569</v>
      </c>
      <c r="N286" s="4" cm="1">
        <f t="array" ref="N286">_FV(Table3[[#This Row],[Company]],"52 week high",TRUE)</f>
        <v>98.96</v>
      </c>
      <c r="O286" s="4" cm="1">
        <f t="array" ref="O286">_FV(Table3[[#This Row],[Company]],"52 week low",TRUE)</f>
        <v>47.98</v>
      </c>
      <c r="P286" s="10">
        <f>(Table3[[#This Row],[Price]]-Table3[[#This Row],[52 week low]]) /Table3[[#This Row],[52 week low]]</f>
        <v>0.6759066277615674</v>
      </c>
    </row>
    <row r="287" spans="1:16" x14ac:dyDescent="0.25">
      <c r="A287" t="e" vm="288">
        <v>#VALUE!</v>
      </c>
      <c r="B287" s="3" t="str" cm="1">
        <f t="array" ref="B287">_FV(Table3[[#This Row],[Company]],"Ticker symbol",TRUE)</f>
        <v>HII</v>
      </c>
      <c r="C287" s="18" t="str" cm="1">
        <f t="array" ref="C287">_FV(A287,"Industry")</f>
        <v>Aerospace &amp; Defense</v>
      </c>
      <c r="D287" s="4" cm="1">
        <f t="array" ref="D287">_FV(Table3[[#This Row],[Company]],"Price")</f>
        <v>185.09</v>
      </c>
      <c r="E287" s="8" cm="1">
        <f t="array" ref="E287">_FV(Table3[[#This Row],[Company]],"P/E",TRUE)</f>
        <v>11.165100000000001</v>
      </c>
      <c r="F287" s="5" cm="1">
        <f t="array" ref="F287">_FV(Table3[[#This Row],[Company]],"Change (%)",TRUE)</f>
        <v>-3.1449999999999999E-2</v>
      </c>
      <c r="G287" s="22" cm="1">
        <f t="array" ref="G287">_FV(Table3[[#This Row],[Company]],"Change % (Extended hours)",TRUE)</f>
        <v>-1.167E-2</v>
      </c>
      <c r="H287" s="8" cm="1">
        <f t="array" ref="H287">_FV(Table3[[#This Row],[Company]],"Beta")</f>
        <v>0.96489999999999998</v>
      </c>
      <c r="I287" s="6" cm="1">
        <f t="array" ref="I287">_FV(Table3[[#This Row],[Company]],"Market cap",TRUE)</f>
        <v>7704533000</v>
      </c>
      <c r="J287" s="9" cm="1">
        <f t="array" ref="J287">_FV(Table3[[#This Row],[Company]],"Volume")</f>
        <v>442507</v>
      </c>
      <c r="K287" s="9" cm="1">
        <f t="array" ref="K287">_FV(Table3[[#This Row],[Company]],"Volume average",TRUE)</f>
        <v>436450</v>
      </c>
      <c r="L287" s="12">
        <f>Table3[[#This Row],[Volume]]/Table3[[#This Row],[Volume average]]</f>
        <v>1.0138778783365792</v>
      </c>
      <c r="M287" s="10">
        <f>(Table3[[#This Row],[Price]]-Table3[[#This Row],[52 week high]])/Table3[[#This Row],[52 week high]]</f>
        <v>-0.11843013979186019</v>
      </c>
      <c r="N287" s="4" cm="1">
        <f t="array" ref="N287">_FV(Table3[[#This Row],[Company]],"52 week high",TRUE)</f>
        <v>209.95500000000001</v>
      </c>
      <c r="O287" s="4" cm="1">
        <f t="array" ref="O287">_FV(Table3[[#This Row],[Company]],"52 week low",TRUE)</f>
        <v>136.44</v>
      </c>
      <c r="P287" s="10">
        <f>(Table3[[#This Row],[Price]]-Table3[[#This Row],[52 week low]]) /Table3[[#This Row],[52 week low]]</f>
        <v>0.35656698915274115</v>
      </c>
    </row>
    <row r="288" spans="1:16" x14ac:dyDescent="0.25">
      <c r="A288" t="e" vm="289">
        <v>#VALUE!</v>
      </c>
      <c r="B288" s="3" t="str" cm="1">
        <f t="array" ref="B288">_FV(Table3[[#This Row],[Company]],"Ticker symbol",TRUE)</f>
        <v>FTNT</v>
      </c>
      <c r="C288" s="18" t="str" cm="1">
        <f t="array" ref="C288">_FV(A288,"Industry")</f>
        <v>Software &amp; IT Services</v>
      </c>
      <c r="D288" s="4" cm="1">
        <f t="array" ref="D288">_FV(Table3[[#This Row],[Company]],"Price")</f>
        <v>175.77</v>
      </c>
      <c r="E288" s="8" cm="1">
        <f t="array" ref="E288">_FV(Table3[[#This Row],[Company]],"P/E",TRUE)</f>
        <v>57.199399999999997</v>
      </c>
      <c r="F288" s="5" cm="1">
        <f t="array" ref="F288">_FV(Table3[[#This Row],[Company]],"Change (%)",TRUE)</f>
        <v>5.7518E-2</v>
      </c>
      <c r="G288" s="22" cm="1">
        <f t="array" ref="G288">_FV(Table3[[#This Row],[Company]],"Change % (Extended hours)",TRUE)</f>
        <v>2.276E-4</v>
      </c>
      <c r="H288" s="8" cm="1">
        <f t="array" ref="H288">_FV(Table3[[#This Row],[Company]],"Beta")</f>
        <v>1.0913999999999999</v>
      </c>
      <c r="I288" s="6" cm="1">
        <f t="array" ref="I288">_FV(Table3[[#This Row],[Company]],"Market cap",TRUE)</f>
        <v>27123960000</v>
      </c>
      <c r="J288" s="9" cm="1">
        <f t="array" ref="J288">_FV(Table3[[#This Row],[Company]],"Volume")</f>
        <v>1449483</v>
      </c>
      <c r="K288" s="9" cm="1">
        <f t="array" ref="K288">_FV(Table3[[#This Row],[Company]],"Volume average",TRUE)</f>
        <v>1431678</v>
      </c>
      <c r="L288" s="12">
        <f>Table3[[#This Row],[Volume]]/Table3[[#This Row],[Volume average]]</f>
        <v>1.0124364556834706</v>
      </c>
      <c r="M288" s="10">
        <f>(Table3[[#This Row],[Price]]-Table3[[#This Row],[52 week high]])/Table3[[#This Row],[52 week high]]</f>
        <v>-2.5536261491317025E-3</v>
      </c>
      <c r="N288" s="4" cm="1">
        <f t="array" ref="N288">_FV(Table3[[#This Row],[Company]],"52 week high",TRUE)</f>
        <v>176.22</v>
      </c>
      <c r="O288" s="4" cm="1">
        <f t="array" ref="O288">_FV(Table3[[#This Row],[Company]],"52 week low",TRUE)</f>
        <v>70.2</v>
      </c>
      <c r="P288" s="10">
        <f>(Table3[[#This Row],[Price]]-Table3[[#This Row],[52 week low]]) /Table3[[#This Row],[52 week low]]</f>
        <v>1.5038461538461538</v>
      </c>
    </row>
    <row r="289" spans="1:16" x14ac:dyDescent="0.25">
      <c r="A289" t="e" vm="290">
        <v>#VALUE!</v>
      </c>
      <c r="B289" s="3" t="str" cm="1">
        <f t="array" ref="B289">_FV(Table3[[#This Row],[Company]],"Ticker symbol",TRUE)</f>
        <v>KHC</v>
      </c>
      <c r="C289" s="18" t="str" cm="1">
        <f t="array" ref="C289">_FV(A289,"Industry")</f>
        <v>Food &amp; Tobacco</v>
      </c>
      <c r="D289" s="4" cm="1">
        <f t="array" ref="D289">_FV(Table3[[#This Row],[Company]],"Price")</f>
        <v>39.130000000000003</v>
      </c>
      <c r="E289" s="8" cm="1">
        <f t="array" ref="E289">_FV(Table3[[#This Row],[Company]],"P/E",TRUE)</f>
        <v>186.03870000000001</v>
      </c>
      <c r="F289" s="5" cm="1">
        <f t="array" ref="F289">_FV(Table3[[#This Row],[Company]],"Change (%)",TRUE)</f>
        <v>1.1896E-2</v>
      </c>
      <c r="G289" s="22" cm="1">
        <f t="array" ref="G289">_FV(Table3[[#This Row],[Company]],"Change % (Extended hours)",TRUE)</f>
        <v>-2.0439999999999998E-3</v>
      </c>
      <c r="H289" s="8" cm="1">
        <f t="array" ref="H289">_FV(Table3[[#This Row],[Company]],"Beta")</f>
        <v>1.1096999999999999</v>
      </c>
      <c r="I289" s="6" cm="1">
        <f t="array" ref="I289">_FV(Table3[[#This Row],[Company]],"Market cap",TRUE)</f>
        <v>47300210000</v>
      </c>
      <c r="J289" s="9" cm="1">
        <f t="array" ref="J289">_FV(Table3[[#This Row],[Company]],"Volume")</f>
        <v>8743653</v>
      </c>
      <c r="K289" s="9" cm="1">
        <f t="array" ref="K289">_FV(Table3[[#This Row],[Company]],"Volume average",TRUE)</f>
        <v>8662641</v>
      </c>
      <c r="L289" s="12">
        <f>Table3[[#This Row],[Volume]]/Table3[[#This Row],[Volume average]]</f>
        <v>1.0093518824109184</v>
      </c>
      <c r="M289" s="10">
        <f>(Table3[[#This Row],[Price]]-Table3[[#This Row],[52 week high]])/Table3[[#This Row],[52 week high]]</f>
        <v>-1.0869565217391297E-2</v>
      </c>
      <c r="N289" s="4" cm="1">
        <f t="array" ref="N289">_FV(Table3[[#This Row],[Company]],"52 week high",TRUE)</f>
        <v>39.56</v>
      </c>
      <c r="O289" s="4" cm="1">
        <f t="array" ref="O289">_FV(Table3[[#This Row],[Company]],"52 week low",TRUE)</f>
        <v>19.989999999999998</v>
      </c>
      <c r="P289" s="10">
        <f>(Table3[[#This Row],[Price]]-Table3[[#This Row],[52 week low]]) /Table3[[#This Row],[52 week low]]</f>
        <v>0.95747873936968508</v>
      </c>
    </row>
    <row r="290" spans="1:16" x14ac:dyDescent="0.25">
      <c r="A290" t="e" vm="291">
        <v>#VALUE!</v>
      </c>
      <c r="B290" s="3" t="str" cm="1">
        <f t="array" ref="B290">_FV(Table3[[#This Row],[Company]],"Ticker symbol",TRUE)</f>
        <v>MKC</v>
      </c>
      <c r="C290" s="18" t="str" cm="1">
        <f t="array" ref="C290">_FV(A290,"Industry")</f>
        <v>Food &amp; Tobacco</v>
      </c>
      <c r="D290" s="4" cm="1">
        <f t="array" ref="D290">_FV(Table3[[#This Row],[Company]],"Price")</f>
        <v>85.02</v>
      </c>
      <c r="E290" s="8" cm="1">
        <f t="array" ref="E290">_FV(Table3[[#This Row],[Company]],"P/E",TRUE)</f>
        <v>9.2263999999999999</v>
      </c>
      <c r="F290" s="5" cm="1">
        <f t="array" ref="F290">_FV(Table3[[#This Row],[Company]],"Change (%)",TRUE)</f>
        <v>1.0339000000000001E-2</v>
      </c>
      <c r="G290" s="22" cm="1">
        <f t="array" ref="G290">_FV(Table3[[#This Row],[Company]],"Change % (Extended hours)",TRUE)</f>
        <v>0</v>
      </c>
      <c r="H290" s="8" cm="1">
        <f t="array" ref="H290">_FV(Table3[[#This Row],[Company]],"Beta")</f>
        <v>0.45889999999999997</v>
      </c>
      <c r="I290" s="6" cm="1">
        <f t="array" ref="I290">_FV(Table3[[#This Row],[Company]],"Market cap",TRUE)</f>
        <v>22463790000</v>
      </c>
      <c r="J290" s="9" cm="1">
        <f t="array" ref="J290">_FV(Table3[[#This Row],[Company]],"Volume")</f>
        <v>1351618</v>
      </c>
      <c r="K290" s="9" cm="1">
        <f t="array" ref="K290">_FV(Table3[[#This Row],[Company]],"Volume average",TRUE)</f>
        <v>1342539</v>
      </c>
      <c r="L290" s="12">
        <f>Table3[[#This Row],[Volume]]/Table3[[#This Row],[Volume average]]</f>
        <v>1.0067625595978962</v>
      </c>
      <c r="M290" s="10">
        <f>(Table3[[#This Row],[Price]]-Table3[[#This Row],[52 week high]])/Table3[[#This Row],[52 week high]]</f>
        <v>-0.19439048656843702</v>
      </c>
      <c r="N290" s="4" cm="1">
        <f t="array" ref="N290">_FV(Table3[[#This Row],[Company]],"52 week high",TRUE)</f>
        <v>105.535</v>
      </c>
      <c r="O290" s="4" cm="1">
        <f t="array" ref="O290">_FV(Table3[[#This Row],[Company]],"52 week low",TRUE)</f>
        <v>56.112499999999997</v>
      </c>
      <c r="P290" s="10">
        <f>(Table3[[#This Row],[Price]]-Table3[[#This Row],[52 week low]]) /Table3[[#This Row],[52 week low]]</f>
        <v>0.51517041657384721</v>
      </c>
    </row>
    <row r="291" spans="1:16" ht="24.75" x14ac:dyDescent="0.25">
      <c r="A291" t="e" vm="292">
        <v>#VALUE!</v>
      </c>
      <c r="B291" s="3" t="str" cm="1">
        <f t="array" ref="B291">_FV(Table3[[#This Row],[Company]],"Ticker symbol",TRUE)</f>
        <v>HAL</v>
      </c>
      <c r="C291" s="18" t="str" cm="1">
        <f t="array" ref="C291">_FV(A291,"Industry")</f>
        <v>Oil &amp; Gas Related Equipment and Services</v>
      </c>
      <c r="D291" s="4" cm="1">
        <f t="array" ref="D291">_FV(Table3[[#This Row],[Company]],"Price")</f>
        <v>23.47</v>
      </c>
      <c r="E291" s="8" cm="1">
        <f t="array" ref="E291">_FV(Table3[[#This Row],[Company]],"P/E",TRUE)</f>
        <v>0</v>
      </c>
      <c r="F291" s="5" cm="1">
        <f t="array" ref="F291">_FV(Table3[[#This Row],[Company]],"Change (%)",TRUE)</f>
        <v>-3.6535000000000005E-2</v>
      </c>
      <c r="G291" s="22" cm="1">
        <f t="array" ref="G291">_FV(Table3[[#This Row],[Company]],"Change % (Extended hours)",TRUE)</f>
        <v>-2.1299999999999999E-3</v>
      </c>
      <c r="H291" s="8" cm="1">
        <f t="array" ref="H291">_FV(Table3[[#This Row],[Company]],"Beta")</f>
        <v>2.9443999999999999</v>
      </c>
      <c r="I291" s="6" cm="1">
        <f t="array" ref="I291">_FV(Table3[[#This Row],[Company]],"Market cap",TRUE)</f>
        <v>21647090000</v>
      </c>
      <c r="J291" s="9" cm="1">
        <f t="array" ref="J291">_FV(Table3[[#This Row],[Company]],"Volume")</f>
        <v>11555613</v>
      </c>
      <c r="K291" s="9" cm="1">
        <f t="array" ref="K291">_FV(Table3[[#This Row],[Company]],"Volume average",TRUE)</f>
        <v>11486037</v>
      </c>
      <c r="L291" s="12">
        <f>Table3[[#This Row],[Volume]]/Table3[[#This Row],[Volume average]]</f>
        <v>1.0060574417442674</v>
      </c>
      <c r="M291" s="10">
        <f>(Table3[[#This Row],[Price]]-Table3[[#This Row],[52 week high]])/Table3[[#This Row],[52 week high]]</f>
        <v>-5.1333872271624885E-2</v>
      </c>
      <c r="N291" s="4" cm="1">
        <f t="array" ref="N291">_FV(Table3[[#This Row],[Company]],"52 week high",TRUE)</f>
        <v>24.74</v>
      </c>
      <c r="O291" s="4" cm="1">
        <f t="array" ref="O291">_FV(Table3[[#This Row],[Company]],"52 week low",TRUE)</f>
        <v>4.25</v>
      </c>
      <c r="P291" s="10">
        <f>(Table3[[#This Row],[Price]]-Table3[[#This Row],[52 week low]]) /Table3[[#This Row],[52 week low]]</f>
        <v>4.5223529411764707</v>
      </c>
    </row>
    <row r="292" spans="1:16" x14ac:dyDescent="0.25">
      <c r="A292" t="e" vm="293">
        <v>#VALUE!</v>
      </c>
      <c r="B292" s="3" t="str" cm="1">
        <f t="array" ref="B292">_FV(Table3[[#This Row],[Company]],"Ticker symbol",TRUE)</f>
        <v>CHRW</v>
      </c>
      <c r="C292" s="18" t="str" cm="1">
        <f t="array" ref="C292">_FV(A292,"Industry")</f>
        <v>Freight &amp; Logistics Services</v>
      </c>
      <c r="D292" s="4" cm="1">
        <f t="array" ref="D292">_FV(Table3[[#This Row],[Company]],"Price")</f>
        <v>93.61</v>
      </c>
      <c r="E292" s="8" cm="1">
        <f t="array" ref="E292">_FV(Table3[[#This Row],[Company]],"P/E",TRUE)</f>
        <v>24.7043</v>
      </c>
      <c r="F292" s="5" cm="1">
        <f t="array" ref="F292">_FV(Table3[[#This Row],[Company]],"Change (%)",TRUE)</f>
        <v>1.9605999999999998E-2</v>
      </c>
      <c r="G292" s="22" cm="1">
        <f t="array" ref="G292">_FV(Table3[[#This Row],[Company]],"Change % (Extended hours)",TRUE)</f>
        <v>0</v>
      </c>
      <c r="H292" s="8" cm="1">
        <f t="array" ref="H292">_FV(Table3[[#This Row],[Company]],"Beta")</f>
        <v>0.7147</v>
      </c>
      <c r="I292" s="6" cm="1">
        <f t="array" ref="I292">_FV(Table3[[#This Row],[Company]],"Market cap",TRUE)</f>
        <v>12285600000</v>
      </c>
      <c r="J292" s="9" cm="1">
        <f t="array" ref="J292">_FV(Table3[[#This Row],[Company]],"Volume")</f>
        <v>988840</v>
      </c>
      <c r="K292" s="9" cm="1">
        <f t="array" ref="K292">_FV(Table3[[#This Row],[Company]],"Volume average",TRUE)</f>
        <v>984220</v>
      </c>
      <c r="L292" s="12">
        <f>Table3[[#This Row],[Volume]]/Table3[[#This Row],[Volume average]]</f>
        <v>1.0046940724634736</v>
      </c>
      <c r="M292" s="10">
        <f>(Table3[[#This Row],[Price]]-Table3[[#This Row],[52 week high]])/Table3[[#This Row],[52 week high]]</f>
        <v>-0.12309133489461359</v>
      </c>
      <c r="N292" s="4" cm="1">
        <f t="array" ref="N292">_FV(Table3[[#This Row],[Company]],"52 week high",TRUE)</f>
        <v>106.75</v>
      </c>
      <c r="O292" s="4" cm="1">
        <f t="array" ref="O292">_FV(Table3[[#This Row],[Company]],"52 week low",TRUE)</f>
        <v>56.939300000000003</v>
      </c>
      <c r="P292" s="10">
        <f>(Table3[[#This Row],[Price]]-Table3[[#This Row],[52 week low]]) /Table3[[#This Row],[52 week low]]</f>
        <v>0.64403145103645454</v>
      </c>
    </row>
    <row r="293" spans="1:16" x14ac:dyDescent="0.25">
      <c r="A293" t="e" vm="294">
        <v>#VALUE!</v>
      </c>
      <c r="B293" s="3" t="str" cm="1">
        <f t="array" ref="B293">_FV(Table3[[#This Row],[Company]],"Ticker symbol",TRUE)</f>
        <v>DGX</v>
      </c>
      <c r="C293" s="18" t="str" cm="1">
        <f t="array" ref="C293">_FV(A293,"Industry")</f>
        <v>Healthcare Providers &amp; Services</v>
      </c>
      <c r="D293" s="4" cm="1">
        <f t="array" ref="D293">_FV(Table3[[#This Row],[Company]],"Price")</f>
        <v>119.88</v>
      </c>
      <c r="E293" s="8" cm="1">
        <f t="array" ref="E293">_FV(Table3[[#This Row],[Company]],"P/E",TRUE)</f>
        <v>11.584300000000001</v>
      </c>
      <c r="F293" s="5" cm="1">
        <f t="array" ref="F293">_FV(Table3[[#This Row],[Company]],"Change (%)",TRUE)</f>
        <v>-9.9930000000000001E-3</v>
      </c>
      <c r="G293" s="22" cm="1">
        <f t="array" ref="G293">_FV(Table3[[#This Row],[Company]],"Change % (Extended hours)",TRUE)</f>
        <v>-5.004999999999999E-3</v>
      </c>
      <c r="H293" s="8" cm="1">
        <f t="array" ref="H293">_FV(Table3[[#This Row],[Company]],"Beta")</f>
        <v>1.0106999999999999</v>
      </c>
      <c r="I293" s="6" cm="1">
        <f t="array" ref="I293">_FV(Table3[[#This Row],[Company]],"Market cap",TRUE)</f>
        <v>16160040000</v>
      </c>
      <c r="J293" s="9" cm="1">
        <f t="array" ref="J293">_FV(Table3[[#This Row],[Company]],"Volume")</f>
        <v>1465367</v>
      </c>
      <c r="K293" s="9" cm="1">
        <f t="array" ref="K293">_FV(Table3[[#This Row],[Company]],"Volume average",TRUE)</f>
        <v>1461906</v>
      </c>
      <c r="L293" s="12">
        <f>Table3[[#This Row],[Volume]]/Table3[[#This Row],[Volume average]]</f>
        <v>1.002367457278375</v>
      </c>
      <c r="M293" s="10">
        <f>(Table3[[#This Row],[Price]]-Table3[[#This Row],[52 week high]])/Table3[[#This Row],[52 week high]]</f>
        <v>-0.11008833791106831</v>
      </c>
      <c r="N293" s="4" cm="1">
        <f t="array" ref="N293">_FV(Table3[[#This Row],[Company]],"52 week high",TRUE)</f>
        <v>134.71</v>
      </c>
      <c r="O293" s="4" cm="1">
        <f t="array" ref="O293">_FV(Table3[[#This Row],[Company]],"52 week low",TRUE)</f>
        <v>73.02</v>
      </c>
      <c r="P293" s="10">
        <f>(Table3[[#This Row],[Price]]-Table3[[#This Row],[52 week low]]) /Table3[[#This Row],[52 week low]]</f>
        <v>0.64174198849630237</v>
      </c>
    </row>
    <row r="294" spans="1:16" x14ac:dyDescent="0.25">
      <c r="A294" t="e" vm="295">
        <v>#VALUE!</v>
      </c>
      <c r="B294" s="3" t="str" cm="1">
        <f t="array" ref="B294">_FV(Table3[[#This Row],[Company]],"Ticker symbol",TRUE)</f>
        <v>PEG</v>
      </c>
      <c r="C294" s="18" t="str" cm="1">
        <f t="array" ref="C294">_FV(A294,"Industry")</f>
        <v>Electrical Utilities &amp; IPPs</v>
      </c>
      <c r="D294" s="4" cm="1">
        <f t="array" ref="D294">_FV(Table3[[#This Row],[Company]],"Price")</f>
        <v>57.53</v>
      </c>
      <c r="E294" s="8" cm="1">
        <f t="array" ref="E294">_FV(Table3[[#This Row],[Company]],"P/E",TRUE)</f>
        <v>15.1967</v>
      </c>
      <c r="F294" s="5" cm="1">
        <f t="array" ref="F294">_FV(Table3[[#This Row],[Company]],"Change (%)",TRUE)</f>
        <v>7.5309999999999995E-3</v>
      </c>
      <c r="G294" s="22" cm="1">
        <f t="array" ref="G294">_FV(Table3[[#This Row],[Company]],"Change % (Extended hours)",TRUE)</f>
        <v>-4.8669999999999998E-3</v>
      </c>
      <c r="H294" s="8" cm="1">
        <f t="array" ref="H294">_FV(Table3[[#This Row],[Company]],"Beta")</f>
        <v>0.51970000000000005</v>
      </c>
      <c r="I294" s="6" cm="1">
        <f t="array" ref="I294">_FV(Table3[[#This Row],[Company]],"Market cap",TRUE)</f>
        <v>28840810000</v>
      </c>
      <c r="J294" s="9" cm="1">
        <f t="array" ref="J294">_FV(Table3[[#This Row],[Company]],"Volume")</f>
        <v>2071345</v>
      </c>
      <c r="K294" s="9" cm="1">
        <f t="array" ref="K294">_FV(Table3[[#This Row],[Company]],"Volume average",TRUE)</f>
        <v>2068090</v>
      </c>
      <c r="L294" s="12">
        <f>Table3[[#This Row],[Volume]]/Table3[[#This Row],[Volume average]]</f>
        <v>1.0015739160287995</v>
      </c>
      <c r="M294" s="10">
        <f>(Table3[[#This Row],[Price]]-Table3[[#This Row],[52 week high]])/Table3[[#This Row],[52 week high]]</f>
        <v>-7.4336283185840665E-2</v>
      </c>
      <c r="N294" s="4" cm="1">
        <f t="array" ref="N294">_FV(Table3[[#This Row],[Company]],"52 week high",TRUE)</f>
        <v>62.15</v>
      </c>
      <c r="O294" s="4" cm="1">
        <f t="array" ref="O294">_FV(Table3[[#This Row],[Company]],"52 week low",TRUE)</f>
        <v>34.75</v>
      </c>
      <c r="P294" s="10">
        <f>(Table3[[#This Row],[Price]]-Table3[[#This Row],[52 week low]]) /Table3[[#This Row],[52 week low]]</f>
        <v>0.65553956834532379</v>
      </c>
    </row>
    <row r="295" spans="1:16" ht="24.75" x14ac:dyDescent="0.25">
      <c r="A295" t="e" vm="296">
        <v>#VALUE!</v>
      </c>
      <c r="B295" s="3" t="str" cm="1">
        <f t="array" ref="B295">_FV(Table3[[#This Row],[Company]],"Ticker symbol",TRUE)</f>
        <v>ROL</v>
      </c>
      <c r="C295" s="18" t="str" cm="1">
        <f t="array" ref="C295">_FV(A295,"Industry")</f>
        <v>Professional &amp; Commercial Services</v>
      </c>
      <c r="D295" s="4" cm="1">
        <f t="array" ref="D295">_FV(Table3[[#This Row],[Company]],"Price")</f>
        <v>32.92</v>
      </c>
      <c r="E295" s="8" cm="1">
        <f t="array" ref="E295">_FV(Table3[[#This Row],[Company]],"P/E",TRUE)</f>
        <v>61.238700000000001</v>
      </c>
      <c r="F295" s="5" cm="1">
        <f t="array" ref="F295">_FV(Table3[[#This Row],[Company]],"Change (%)",TRUE)</f>
        <v>1.3234999999999999E-2</v>
      </c>
      <c r="G295" s="22" cm="1">
        <f t="array" ref="G295">_FV(Table3[[#This Row],[Company]],"Change % (Extended hours)",TRUE)</f>
        <v>0</v>
      </c>
      <c r="H295" s="8" cm="1">
        <f t="array" ref="H295">_FV(Table3[[#This Row],[Company]],"Beta")</f>
        <v>0.4965</v>
      </c>
      <c r="I295" s="6" cm="1">
        <f t="array" ref="I295">_FV(Table3[[#This Row],[Company]],"Market cap",TRUE)</f>
        <v>15989690000</v>
      </c>
      <c r="J295" s="9" cm="1">
        <f t="array" ref="J295">_FV(Table3[[#This Row],[Company]],"Volume")</f>
        <v>1395581</v>
      </c>
      <c r="K295" s="9" cm="1">
        <f t="array" ref="K295">_FV(Table3[[#This Row],[Company]],"Volume average",TRUE)</f>
        <v>1393518</v>
      </c>
      <c r="L295" s="12">
        <f>Table3[[#This Row],[Volume]]/Table3[[#This Row],[Volume average]]</f>
        <v>1.0014804258000256</v>
      </c>
      <c r="M295" s="10">
        <f>(Table3[[#This Row],[Price]]-Table3[[#This Row],[52 week high]])/Table3[[#This Row],[52 week high]]</f>
        <v>-0.23441860465116274</v>
      </c>
      <c r="N295" s="4" cm="1">
        <f t="array" ref="N295">_FV(Table3[[#This Row],[Company]],"52 week high",TRUE)</f>
        <v>43</v>
      </c>
      <c r="O295" s="4" cm="1">
        <f t="array" ref="O295">_FV(Table3[[#This Row],[Company]],"52 week low",TRUE)</f>
        <v>20.437899999999999</v>
      </c>
      <c r="P295" s="10">
        <f>(Table3[[#This Row],[Price]]-Table3[[#This Row],[52 week low]]) /Table3[[#This Row],[52 week low]]</f>
        <v>0.61073300094432414</v>
      </c>
    </row>
    <row r="296" spans="1:16" x14ac:dyDescent="0.25">
      <c r="A296" t="e" vm="297">
        <v>#VALUE!</v>
      </c>
      <c r="B296" s="3" t="str" cm="1">
        <f t="array" ref="B296">_FV(Table3[[#This Row],[Company]],"Ticker symbol",TRUE)</f>
        <v>UNP</v>
      </c>
      <c r="C296" s="18" t="str" cm="1">
        <f t="array" ref="C296">_FV(A296,"Industry")</f>
        <v>Freight &amp; Logistics Services</v>
      </c>
      <c r="D296" s="4" cm="1">
        <f t="array" ref="D296">_FV(Table3[[#This Row],[Company]],"Price")</f>
        <v>211.7</v>
      </c>
      <c r="E296" s="8" cm="1">
        <f t="array" ref="E296">_FV(Table3[[#This Row],[Company]],"P/E",TRUE)</f>
        <v>26.779</v>
      </c>
      <c r="F296" s="5" cm="1">
        <f t="array" ref="F296">_FV(Table3[[#This Row],[Company]],"Change (%)",TRUE)</f>
        <v>3.8409999999999998E-3</v>
      </c>
      <c r="G296" s="22" cm="1">
        <f t="array" ref="G296">_FV(Table3[[#This Row],[Company]],"Change % (Extended hours)",TRUE)</f>
        <v>6.0940000000000005E-3</v>
      </c>
      <c r="H296" s="8" cm="1">
        <f t="array" ref="H296">_FV(Table3[[#This Row],[Company]],"Beta")</f>
        <v>1.1423000000000001</v>
      </c>
      <c r="I296" s="6" cm="1">
        <f t="array" ref="I296">_FV(Table3[[#This Row],[Company]],"Market cap",TRUE)</f>
        <v>141260300000</v>
      </c>
      <c r="J296" s="9" cm="1">
        <f t="array" ref="J296">_FV(Table3[[#This Row],[Company]],"Volume")</f>
        <v>2814546</v>
      </c>
      <c r="K296" s="9" cm="1">
        <f t="array" ref="K296">_FV(Table3[[#This Row],[Company]],"Volume average",TRUE)</f>
        <v>2814959</v>
      </c>
      <c r="L296" s="12">
        <f>Table3[[#This Row],[Volume]]/Table3[[#This Row],[Volume average]]</f>
        <v>0.99985328383113214</v>
      </c>
      <c r="M296" s="10">
        <f>(Table3[[#This Row],[Price]]-Table3[[#This Row],[52 week high]])/Table3[[#This Row],[52 week high]]</f>
        <v>-4.3293564714389068E-2</v>
      </c>
      <c r="N296" s="4" cm="1">
        <f t="array" ref="N296">_FV(Table3[[#This Row],[Company]],"52 week high",TRUE)</f>
        <v>221.28</v>
      </c>
      <c r="O296" s="4" cm="1">
        <f t="array" ref="O296">_FV(Table3[[#This Row],[Company]],"52 week low",TRUE)</f>
        <v>105.08</v>
      </c>
      <c r="P296" s="10">
        <f>(Table3[[#This Row],[Price]]-Table3[[#This Row],[52 week low]]) /Table3[[#This Row],[52 week low]]</f>
        <v>1.0146555005709934</v>
      </c>
    </row>
    <row r="297" spans="1:16" x14ac:dyDescent="0.25">
      <c r="A297" t="e" vm="298">
        <v>#VALUE!</v>
      </c>
      <c r="B297" s="3" t="str" cm="1">
        <f t="array" ref="B297">_FV(Table3[[#This Row],[Company]],"Ticker symbol",TRUE)</f>
        <v>CCI</v>
      </c>
      <c r="C297" s="18" t="str" cm="1">
        <f t="array" ref="C297">_FV(A297,"Industry")</f>
        <v>Residential &amp; Commercial REIT</v>
      </c>
      <c r="D297" s="4" cm="1">
        <f t="array" ref="D297">_FV(Table3[[#This Row],[Company]],"Price")</f>
        <v>151.04</v>
      </c>
      <c r="E297" s="8" cm="1">
        <f t="array" ref="E297">_FV(Table3[[#This Row],[Company]],"P/E",TRUE)</f>
        <v>62.709899999999998</v>
      </c>
      <c r="F297" s="5" cm="1">
        <f t="array" ref="F297">_FV(Table3[[#This Row],[Company]],"Change (%)",TRUE)</f>
        <v>2.9093000000000001E-2</v>
      </c>
      <c r="G297" s="22" cm="1">
        <f t="array" ref="G297">_FV(Table3[[#This Row],[Company]],"Change % (Extended hours)",TRUE)</f>
        <v>3.9720000000000001E-4</v>
      </c>
      <c r="H297" s="8" cm="1">
        <f t="array" ref="H297">_FV(Table3[[#This Row],[Company]],"Beta")</f>
        <v>0.32629999999999998</v>
      </c>
      <c r="I297" s="6" cm="1">
        <f t="array" ref="I297">_FV(Table3[[#This Row],[Company]],"Market cap",TRUE)</f>
        <v>63303640000</v>
      </c>
      <c r="J297" s="9" cm="1">
        <f t="array" ref="J297">_FV(Table3[[#This Row],[Company]],"Volume")</f>
        <v>2533621</v>
      </c>
      <c r="K297" s="9" cm="1">
        <f t="array" ref="K297">_FV(Table3[[#This Row],[Company]],"Volume average",TRUE)</f>
        <v>2541994</v>
      </c>
      <c r="L297" s="12">
        <f>Table3[[#This Row],[Volume]]/Table3[[#This Row],[Volume average]]</f>
        <v>0.99670612912540313</v>
      </c>
      <c r="M297" s="10">
        <f>(Table3[[#This Row],[Price]]-Table3[[#This Row],[52 week high]])/Table3[[#This Row],[52 week high]]</f>
        <v>-0.16088888888888894</v>
      </c>
      <c r="N297" s="4" cm="1">
        <f t="array" ref="N297">_FV(Table3[[#This Row],[Company]],"52 week high",TRUE)</f>
        <v>180</v>
      </c>
      <c r="O297" s="4" cm="1">
        <f t="array" ref="O297">_FV(Table3[[#This Row],[Company]],"52 week low",TRUE)</f>
        <v>114.18</v>
      </c>
      <c r="P297" s="10">
        <f>(Table3[[#This Row],[Price]]-Table3[[#This Row],[52 week low]]) /Table3[[#This Row],[52 week low]]</f>
        <v>0.32282361184095271</v>
      </c>
    </row>
    <row r="298" spans="1:16" x14ac:dyDescent="0.25">
      <c r="A298" t="e" vm="299">
        <v>#VALUE!</v>
      </c>
      <c r="B298" s="3" t="str" cm="1">
        <f t="array" ref="B298">_FV(Table3[[#This Row],[Company]],"Ticker symbol",TRUE)</f>
        <v>ZBRA</v>
      </c>
      <c r="C298" s="18" t="str" cm="1">
        <f t="array" ref="C298">_FV(A298,"Industry")</f>
        <v>Electronic Equipment &amp; Parts</v>
      </c>
      <c r="D298" s="4" cm="1">
        <f t="array" ref="D298">_FV(Table3[[#This Row],[Company]],"Price")</f>
        <v>468.35</v>
      </c>
      <c r="E298" s="8" cm="1">
        <f t="array" ref="E298">_FV(Table3[[#This Row],[Company]],"P/E",TRUE)</f>
        <v>49.217599999999997</v>
      </c>
      <c r="F298" s="5" cm="1">
        <f t="array" ref="F298">_FV(Table3[[#This Row],[Company]],"Change (%)",TRUE)</f>
        <v>1.6737999999999999E-2</v>
      </c>
      <c r="G298" s="22" cm="1">
        <f t="array" ref="G298">_FV(Table3[[#This Row],[Company]],"Change % (Extended hours)",TRUE)</f>
        <v>3.5230000000000001E-3</v>
      </c>
      <c r="H298" s="8" cm="1">
        <f t="array" ref="H298">_FV(Table3[[#This Row],[Company]],"Beta")</f>
        <v>1.6692</v>
      </c>
      <c r="I298" s="6" cm="1">
        <f t="array" ref="I298">_FV(Table3[[#This Row],[Company]],"Market cap",TRUE)</f>
        <v>24629230000</v>
      </c>
      <c r="J298" s="9" cm="1">
        <f t="array" ref="J298">_FV(Table3[[#This Row],[Company]],"Volume")</f>
        <v>454368</v>
      </c>
      <c r="K298" s="9" cm="1">
        <f t="array" ref="K298">_FV(Table3[[#This Row],[Company]],"Volume average",TRUE)</f>
        <v>457140</v>
      </c>
      <c r="L298" s="12">
        <f>Table3[[#This Row],[Volume]]/Table3[[#This Row],[Volume average]]</f>
        <v>0.99393621210132566</v>
      </c>
      <c r="M298" s="10">
        <f>(Table3[[#This Row],[Price]]-Table3[[#This Row],[52 week high]])/Table3[[#This Row],[52 week high]]</f>
        <v>-9.3723695540698648E-2</v>
      </c>
      <c r="N298" s="4" cm="1">
        <f t="array" ref="N298">_FV(Table3[[#This Row],[Company]],"52 week high",TRUE)</f>
        <v>516.78499999999997</v>
      </c>
      <c r="O298" s="4" cm="1">
        <f t="array" ref="O298">_FV(Table3[[#This Row],[Company]],"52 week low",TRUE)</f>
        <v>150.06</v>
      </c>
      <c r="P298" s="10">
        <f>(Table3[[#This Row],[Price]]-Table3[[#This Row],[52 week low]]) /Table3[[#This Row],[52 week low]]</f>
        <v>2.1210848993735838</v>
      </c>
    </row>
    <row r="299" spans="1:16" ht="24.75" x14ac:dyDescent="0.25">
      <c r="A299" t="e" vm="300">
        <v>#VALUE!</v>
      </c>
      <c r="B299" s="3" t="str" cm="1">
        <f t="array" ref="B299">_FV(Table3[[#This Row],[Company]],"Ticker symbol",TRUE)</f>
        <v>WM</v>
      </c>
      <c r="C299" s="18" t="str" cm="1">
        <f t="array" ref="C299">_FV(A299,"Industry")</f>
        <v>Professional &amp; Commercial Services</v>
      </c>
      <c r="D299" s="4" cm="1">
        <f t="array" ref="D299">_FV(Table3[[#This Row],[Company]],"Price")</f>
        <v>119.6</v>
      </c>
      <c r="E299" s="8" cm="1">
        <f t="array" ref="E299">_FV(Table3[[#This Row],[Company]],"P/E",TRUE)</f>
        <v>34.685899999999997</v>
      </c>
      <c r="F299" s="5" cm="1">
        <f t="array" ref="F299">_FV(Table3[[#This Row],[Company]],"Change (%)",TRUE)</f>
        <v>-1.7498E-2</v>
      </c>
      <c r="G299" s="22" cm="1">
        <f t="array" ref="G299">_FV(Table3[[#This Row],[Company]],"Change % (Extended hours)",TRUE)</f>
        <v>2.0899999999999998E-3</v>
      </c>
      <c r="H299" s="8" cm="1">
        <f t="array" ref="H299">_FV(Table3[[#This Row],[Company]],"Beta")</f>
        <v>0.75280000000000002</v>
      </c>
      <c r="I299" s="6" cm="1">
        <f t="array" ref="I299">_FV(Table3[[#This Row],[Company]],"Market cap",TRUE)</f>
        <v>51510410000</v>
      </c>
      <c r="J299" s="9" cm="1">
        <f t="array" ref="J299">_FV(Table3[[#This Row],[Company]],"Volume")</f>
        <v>2268688</v>
      </c>
      <c r="K299" s="9" cm="1">
        <f t="array" ref="K299">_FV(Table3[[#This Row],[Company]],"Volume average",TRUE)</f>
        <v>2283229</v>
      </c>
      <c r="L299" s="12">
        <f>Table3[[#This Row],[Volume]]/Table3[[#This Row],[Volume average]]</f>
        <v>0.99363138782837812</v>
      </c>
      <c r="M299" s="10">
        <f>(Table3[[#This Row],[Price]]-Table3[[#This Row],[52 week high]])/Table3[[#This Row],[52 week high]]</f>
        <v>-4.7467346288627012E-2</v>
      </c>
      <c r="N299" s="4" cm="1">
        <f t="array" ref="N299">_FV(Table3[[#This Row],[Company]],"52 week high",TRUE)</f>
        <v>125.56</v>
      </c>
      <c r="O299" s="4" cm="1">
        <f t="array" ref="O299">_FV(Table3[[#This Row],[Company]],"52 week low",TRUE)</f>
        <v>85.34</v>
      </c>
      <c r="P299" s="10">
        <f>(Table3[[#This Row],[Price]]-Table3[[#This Row],[52 week low]]) /Table3[[#This Row],[52 week low]]</f>
        <v>0.40145301148347773</v>
      </c>
    </row>
    <row r="300" spans="1:16" x14ac:dyDescent="0.25">
      <c r="A300" t="e" vm="301">
        <v>#VALUE!</v>
      </c>
      <c r="B300" s="3" t="str" cm="1">
        <f t="array" ref="B300">_FV(Table3[[#This Row],[Company]],"Ticker symbol",TRUE)</f>
        <v>NFLX</v>
      </c>
      <c r="C300" s="18" t="str" cm="1">
        <f t="array" ref="C300">_FV(A300,"Industry")</f>
        <v>Software &amp; IT Services</v>
      </c>
      <c r="D300" s="4" cm="1">
        <f t="array" ref="D300">_FV(Table3[[#This Row],[Company]],"Price")</f>
        <v>506.44</v>
      </c>
      <c r="E300" s="8" cm="1">
        <f t="array" ref="E300">_FV(Table3[[#This Row],[Company]],"P/E",TRUE)</f>
        <v>83.775700000000001</v>
      </c>
      <c r="F300" s="5" cm="1">
        <f t="array" ref="F300">_FV(Table3[[#This Row],[Company]],"Change (%)",TRUE)</f>
        <v>2.6575000000000001E-2</v>
      </c>
      <c r="G300" s="22" cm="1">
        <f t="array" ref="G300">_FV(Table3[[#This Row],[Company]],"Change % (Extended hours)",TRUE)</f>
        <v>0</v>
      </c>
      <c r="H300" s="8" cm="1">
        <f t="array" ref="H300">_FV(Table3[[#This Row],[Company]],"Beta")</f>
        <v>0.82920000000000005</v>
      </c>
      <c r="I300" s="6" cm="1">
        <f t="array" ref="I300">_FV(Table3[[#This Row],[Company]],"Market cap",TRUE)</f>
        <v>218493500000</v>
      </c>
      <c r="J300" s="9" cm="1">
        <f t="array" ref="J300">_FV(Table3[[#This Row],[Company]],"Volume")</f>
        <v>3470042</v>
      </c>
      <c r="K300" s="9" cm="1">
        <f t="array" ref="K300">_FV(Table3[[#This Row],[Company]],"Volume average",TRUE)</f>
        <v>3497560</v>
      </c>
      <c r="L300" s="12">
        <f>Table3[[#This Row],[Volume]]/Table3[[#This Row],[Volume average]]</f>
        <v>0.99213222932558698</v>
      </c>
      <c r="M300" s="10">
        <f>(Table3[[#This Row],[Price]]-Table3[[#This Row],[52 week high]])/Table3[[#This Row],[52 week high]]</f>
        <v>-0.14638378648335365</v>
      </c>
      <c r="N300" s="4" cm="1">
        <f t="array" ref="N300">_FV(Table3[[#This Row],[Company]],"52 week high",TRUE)</f>
        <v>593.28769999999997</v>
      </c>
      <c r="O300" s="4" cm="1">
        <f t="array" ref="O300">_FV(Table3[[#This Row],[Company]],"52 week low",TRUE)</f>
        <v>290.25</v>
      </c>
      <c r="P300" s="10">
        <f>(Table3[[#This Row],[Price]]-Table3[[#This Row],[52 week low]]) /Table3[[#This Row],[52 week low]]</f>
        <v>0.74484065460809645</v>
      </c>
    </row>
    <row r="301" spans="1:16" x14ac:dyDescent="0.25">
      <c r="A301" t="e" vm="302">
        <v>#VALUE!</v>
      </c>
      <c r="B301" s="3" t="str" cm="1">
        <f t="array" ref="B301">_FV(Table3[[#This Row],[Company]],"Ticker symbol",TRUE)</f>
        <v>ROP</v>
      </c>
      <c r="C301" s="18" t="str" cm="1">
        <f t="array" ref="C301">_FV(A301,"Industry")</f>
        <v>Software &amp; IT Services</v>
      </c>
      <c r="D301" s="4" cm="1">
        <f t="array" ref="D301">_FV(Table3[[#This Row],[Company]],"Price")</f>
        <v>389.67</v>
      </c>
      <c r="E301" s="8" cm="1">
        <f t="array" ref="E301">_FV(Table3[[#This Row],[Company]],"P/E",TRUE)</f>
        <v>42.884799999999998</v>
      </c>
      <c r="F301" s="5" cm="1">
        <f t="array" ref="F301">_FV(Table3[[#This Row],[Company]],"Change (%)",TRUE)</f>
        <v>1.1132E-2</v>
      </c>
      <c r="G301" s="22" cm="1">
        <f t="array" ref="G301">_FV(Table3[[#This Row],[Company]],"Change % (Extended hours)",TRUE)</f>
        <v>0</v>
      </c>
      <c r="H301" s="8" cm="1">
        <f t="array" ref="H301">_FV(Table3[[#This Row],[Company]],"Beta")</f>
        <v>1.0064</v>
      </c>
      <c r="I301" s="6" cm="1">
        <f t="array" ref="I301">_FV(Table3[[#This Row],[Company]],"Market cap",TRUE)</f>
        <v>40441620000</v>
      </c>
      <c r="J301" s="9" cm="1">
        <f t="array" ref="J301">_FV(Table3[[#This Row],[Company]],"Volume")</f>
        <v>731499</v>
      </c>
      <c r="K301" s="9" cm="1">
        <f t="array" ref="K301">_FV(Table3[[#This Row],[Company]],"Volume average",TRUE)</f>
        <v>737775</v>
      </c>
      <c r="L301" s="12">
        <f>Table3[[#This Row],[Volume]]/Table3[[#This Row],[Volume average]]</f>
        <v>0.99149334146589407</v>
      </c>
      <c r="M301" s="10">
        <f>(Table3[[#This Row],[Price]]-Table3[[#This Row],[52 week high]])/Table3[[#This Row],[52 week high]]</f>
        <v>-0.14493548670236112</v>
      </c>
      <c r="N301" s="4" cm="1">
        <f t="array" ref="N301">_FV(Table3[[#This Row],[Company]],"52 week high",TRUE)</f>
        <v>455.72</v>
      </c>
      <c r="O301" s="4" cm="1">
        <f t="array" ref="O301">_FV(Table3[[#This Row],[Company]],"52 week low",TRUE)</f>
        <v>240</v>
      </c>
      <c r="P301" s="10">
        <f>(Table3[[#This Row],[Price]]-Table3[[#This Row],[52 week low]]) /Table3[[#This Row],[52 week low]]</f>
        <v>0.6236250000000001</v>
      </c>
    </row>
    <row r="302" spans="1:16" x14ac:dyDescent="0.25">
      <c r="A302" t="e" vm="303">
        <v>#VALUE!</v>
      </c>
      <c r="B302" s="3" t="str" cm="1">
        <f t="array" ref="B302">_FV(Table3[[#This Row],[Company]],"Ticker symbol",TRUE)</f>
        <v>CDW</v>
      </c>
      <c r="C302" s="18" t="str" cm="1">
        <f t="array" ref="C302">_FV(A302,"Industry")</f>
        <v>Software &amp; IT Services</v>
      </c>
      <c r="D302" s="4" cm="1">
        <f t="array" ref="D302">_FV(Table3[[#This Row],[Company]],"Price")</f>
        <v>154.47</v>
      </c>
      <c r="E302" s="8" cm="1">
        <f t="array" ref="E302">_FV(Table3[[#This Row],[Company]],"P/E",TRUE)</f>
        <v>24.253599999999999</v>
      </c>
      <c r="F302" s="5" cm="1">
        <f t="array" ref="F302">_FV(Table3[[#This Row],[Company]],"Change (%)",TRUE)</f>
        <v>-4.3189999999999999E-3</v>
      </c>
      <c r="G302" s="22" cm="1">
        <f t="array" ref="G302">_FV(Table3[[#This Row],[Company]],"Change % (Extended hours)",TRUE)</f>
        <v>0</v>
      </c>
      <c r="H302" s="8" cm="1">
        <f t="array" ref="H302">_FV(Table3[[#This Row],[Company]],"Beta")</f>
        <v>1.1133</v>
      </c>
      <c r="I302" s="6" cm="1">
        <f t="array" ref="I302">_FV(Table3[[#This Row],[Company]],"Market cap",TRUE)</f>
        <v>21873360000</v>
      </c>
      <c r="J302" s="9" cm="1">
        <f t="array" ref="J302">_FV(Table3[[#This Row],[Company]],"Volume")</f>
        <v>849171</v>
      </c>
      <c r="K302" s="9" cm="1">
        <f t="array" ref="K302">_FV(Table3[[#This Row],[Company]],"Volume average",TRUE)</f>
        <v>857833</v>
      </c>
      <c r="L302" s="12">
        <f>Table3[[#This Row],[Volume]]/Table3[[#This Row],[Volume average]]</f>
        <v>0.98990246353311195</v>
      </c>
      <c r="M302" s="10">
        <f>(Table3[[#This Row],[Price]]-Table3[[#This Row],[52 week high]])/Table3[[#This Row],[52 week high]]</f>
        <v>-5.0758925828058694E-2</v>
      </c>
      <c r="N302" s="4" cm="1">
        <f t="array" ref="N302">_FV(Table3[[#This Row],[Company]],"52 week high",TRUE)</f>
        <v>162.72999999999999</v>
      </c>
      <c r="O302" s="4" cm="1">
        <f t="array" ref="O302">_FV(Table3[[#This Row],[Company]],"52 week low",TRUE)</f>
        <v>73.39</v>
      </c>
      <c r="P302" s="10">
        <f>(Table3[[#This Row],[Price]]-Table3[[#This Row],[52 week low]]) /Table3[[#This Row],[52 week low]]</f>
        <v>1.1047826679384112</v>
      </c>
    </row>
    <row r="303" spans="1:16" x14ac:dyDescent="0.25">
      <c r="A303" t="e" vm="304">
        <v>#VALUE!</v>
      </c>
      <c r="B303" s="3" t="str" cm="1">
        <f t="array" ref="B303">_FV(Table3[[#This Row],[Company]],"Ticker symbol",TRUE)</f>
        <v>EXPE</v>
      </c>
      <c r="C303" s="18" t="str" cm="1">
        <f t="array" ref="C303">_FV(A303,"Industry")</f>
        <v>Hotels &amp; Entertainment Services</v>
      </c>
      <c r="D303" s="4" cm="1">
        <f t="array" ref="D303">_FV(Table3[[#This Row],[Company]],"Price")</f>
        <v>165.77</v>
      </c>
      <c r="E303" s="8" cm="1">
        <f t="array" ref="E303">_FV(Table3[[#This Row],[Company]],"P/E",TRUE)</f>
        <v>20.3583</v>
      </c>
      <c r="F303" s="5" cm="1">
        <f t="array" ref="F303">_FV(Table3[[#This Row],[Company]],"Change (%)",TRUE)</f>
        <v>-1.2685999999999999E-2</v>
      </c>
      <c r="G303" s="22" cm="1">
        <f t="array" ref="G303">_FV(Table3[[#This Row],[Company]],"Change % (Extended hours)",TRUE)</f>
        <v>1.3271E-2</v>
      </c>
      <c r="H303" s="8" cm="1">
        <f t="array" ref="H303">_FV(Table3[[#This Row],[Company]],"Beta")</f>
        <v>1.7826</v>
      </c>
      <c r="I303" s="6" cm="1">
        <f t="array" ref="I303">_FV(Table3[[#This Row],[Company]],"Market cap",TRUE)</f>
        <v>24154860000</v>
      </c>
      <c r="J303" s="9" cm="1">
        <f t="array" ref="J303">_FV(Table3[[#This Row],[Company]],"Volume")</f>
        <v>3563924</v>
      </c>
      <c r="K303" s="9" cm="1">
        <f t="array" ref="K303">_FV(Table3[[#This Row],[Company]],"Volume average",TRUE)</f>
        <v>3602624</v>
      </c>
      <c r="L303" s="12">
        <f>Table3[[#This Row],[Volume]]/Table3[[#This Row],[Volume average]]</f>
        <v>0.989257829848466</v>
      </c>
      <c r="M303" s="10">
        <f>(Table3[[#This Row],[Price]]-Table3[[#This Row],[52 week high]])/Table3[[#This Row],[52 week high]]</f>
        <v>-3.464942930351729E-2</v>
      </c>
      <c r="N303" s="4" cm="1">
        <f t="array" ref="N303">_FV(Table3[[#This Row],[Company]],"52 week high",TRUE)</f>
        <v>171.72</v>
      </c>
      <c r="O303" s="4" cm="1">
        <f t="array" ref="O303">_FV(Table3[[#This Row],[Company]],"52 week low",TRUE)</f>
        <v>40.76</v>
      </c>
      <c r="P303" s="10">
        <f>(Table3[[#This Row],[Price]]-Table3[[#This Row],[52 week low]]) /Table3[[#This Row],[52 week low]]</f>
        <v>3.0669774288518163</v>
      </c>
    </row>
    <row r="304" spans="1:16" x14ac:dyDescent="0.25">
      <c r="A304" t="e" vm="305">
        <v>#VALUE!</v>
      </c>
      <c r="B304" s="3" t="str" cm="1">
        <f t="array" ref="B304">_FV(Table3[[#This Row],[Company]],"Ticker symbol",TRUE)</f>
        <v>TFC</v>
      </c>
      <c r="C304" s="18" t="str" cm="1">
        <f t="array" ref="C304">_FV(A304,"Industry")</f>
        <v>Banking Services</v>
      </c>
      <c r="D304" s="4" cm="1">
        <f t="array" ref="D304">_FV(Table3[[#This Row],[Company]],"Price")</f>
        <v>58.25</v>
      </c>
      <c r="E304" s="8" cm="1">
        <f t="array" ref="E304">_FV(Table3[[#This Row],[Company]],"P/E",TRUE)</f>
        <v>19.3643</v>
      </c>
      <c r="F304" s="5" cm="1">
        <f t="array" ref="F304">_FV(Table3[[#This Row],[Company]],"Change (%)",TRUE)</f>
        <v>-2.4451999999999998E-2</v>
      </c>
      <c r="G304" s="22" cm="1">
        <f t="array" ref="G304">_FV(Table3[[#This Row],[Company]],"Change % (Extended hours)",TRUE)</f>
        <v>0</v>
      </c>
      <c r="H304" s="8" cm="1">
        <f t="array" ref="H304">_FV(Table3[[#This Row],[Company]],"Beta")</f>
        <v>1.3561000000000001</v>
      </c>
      <c r="I304" s="6" cm="1">
        <f t="array" ref="I304">_FV(Table3[[#This Row],[Company]],"Market cap",TRUE)</f>
        <v>80441230000</v>
      </c>
      <c r="J304" s="9" cm="1">
        <f t="array" ref="J304">_FV(Table3[[#This Row],[Company]],"Volume")</f>
        <v>5807652</v>
      </c>
      <c r="K304" s="9" cm="1">
        <f t="array" ref="K304">_FV(Table3[[#This Row],[Company]],"Volume average",TRUE)</f>
        <v>5871725</v>
      </c>
      <c r="L304" s="12">
        <f>Table3[[#This Row],[Volume]]/Table3[[#This Row],[Volume average]]</f>
        <v>0.98908787451728408</v>
      </c>
      <c r="M304" s="10">
        <f>(Table3[[#This Row],[Price]]-Table3[[#This Row],[52 week high]])/Table3[[#This Row],[52 week high]]</f>
        <v>-4.9134835128958505E-2</v>
      </c>
      <c r="N304" s="4" cm="1">
        <f t="array" ref="N304">_FV(Table3[[#This Row],[Company]],"52 week high",TRUE)</f>
        <v>61.26</v>
      </c>
      <c r="O304" s="4" cm="1">
        <f t="array" ref="O304">_FV(Table3[[#This Row],[Company]],"52 week low",TRUE)</f>
        <v>24.01</v>
      </c>
      <c r="P304" s="10">
        <f>(Table3[[#This Row],[Price]]-Table3[[#This Row],[52 week low]]) /Table3[[#This Row],[52 week low]]</f>
        <v>1.426072469804248</v>
      </c>
    </row>
    <row r="305" spans="1:16" x14ac:dyDescent="0.25">
      <c r="A305" t="e" vm="306">
        <v>#VALUE!</v>
      </c>
      <c r="B305" s="3" t="str" cm="1">
        <f t="array" ref="B305">_FV(Table3[[#This Row],[Company]],"Ticker symbol",TRUE)</f>
        <v>DLR</v>
      </c>
      <c r="C305" s="18" t="str" cm="1">
        <f t="array" ref="C305">_FV(A305,"Industry")</f>
        <v>Residential &amp; Commercial REIT</v>
      </c>
      <c r="D305" s="4" cm="1">
        <f t="array" ref="D305">_FV(Table3[[#This Row],[Company]],"Price")</f>
        <v>135.08000000000001</v>
      </c>
      <c r="E305" s="8" cm="1">
        <f t="array" ref="E305">_FV(Table3[[#This Row],[Company]],"P/E",TRUE)</f>
        <v>118.3126</v>
      </c>
      <c r="F305" s="5" cm="1">
        <f t="array" ref="F305">_FV(Table3[[#This Row],[Company]],"Change (%)",TRUE)</f>
        <v>2.1940000000000001E-2</v>
      </c>
      <c r="G305" s="22" cm="1">
        <f t="array" ref="G305">_FV(Table3[[#This Row],[Company]],"Change % (Extended hours)",TRUE)</f>
        <v>0</v>
      </c>
      <c r="H305" s="8" cm="1">
        <f t="array" ref="H305">_FV(Table3[[#This Row],[Company]],"Beta")</f>
        <v>7.7200000000000005E-2</v>
      </c>
      <c r="I305" s="6" cm="1">
        <f t="array" ref="I305">_FV(Table3[[#This Row],[Company]],"Market cap",TRUE)</f>
        <v>37158580000</v>
      </c>
      <c r="J305" s="9" cm="1">
        <f t="array" ref="J305">_FV(Table3[[#This Row],[Company]],"Volume")</f>
        <v>1728902</v>
      </c>
      <c r="K305" s="9" cm="1">
        <f t="array" ref="K305">_FV(Table3[[#This Row],[Company]],"Volume average",TRUE)</f>
        <v>1749315</v>
      </c>
      <c r="L305" s="12">
        <f>Table3[[#This Row],[Volume]]/Table3[[#This Row],[Volume average]]</f>
        <v>0.98833086093699529</v>
      </c>
      <c r="M305" s="10">
        <f>(Table3[[#This Row],[Price]]-Table3[[#This Row],[52 week high]])/Table3[[#This Row],[52 week high]]</f>
        <v>-0.1837573267266904</v>
      </c>
      <c r="N305" s="4" cm="1">
        <f t="array" ref="N305">_FV(Table3[[#This Row],[Company]],"52 week high",TRUE)</f>
        <v>165.49</v>
      </c>
      <c r="O305" s="4" cm="1">
        <f t="array" ref="O305">_FV(Table3[[#This Row],[Company]],"52 week low",TRUE)</f>
        <v>105</v>
      </c>
      <c r="P305" s="10">
        <f>(Table3[[#This Row],[Price]]-Table3[[#This Row],[52 week low]]) /Table3[[#This Row],[52 week low]]</f>
        <v>0.28647619047619061</v>
      </c>
    </row>
    <row r="306" spans="1:16" x14ac:dyDescent="0.25">
      <c r="A306" t="e" vm="307">
        <v>#VALUE!</v>
      </c>
      <c r="B306" s="3" t="str" cm="1">
        <f t="array" ref="B306">_FV(Table3[[#This Row],[Company]],"Ticker symbol",TRUE)</f>
        <v>ABMD</v>
      </c>
      <c r="C306" s="18" t="str" cm="1">
        <f t="array" ref="C306">_FV(A306,"Industry")</f>
        <v>Healthcare Equipment &amp; Supplies</v>
      </c>
      <c r="D306" s="4" cm="1">
        <f t="array" ref="D306">_FV(Table3[[#This Row],[Company]],"Price")</f>
        <v>296.8</v>
      </c>
      <c r="E306" s="8" cm="1">
        <f t="array" ref="E306">_FV(Table3[[#This Row],[Company]],"P/E",TRUE)</f>
        <v>65.063100000000006</v>
      </c>
      <c r="F306" s="5" cm="1">
        <f t="array" ref="F306">_FV(Table3[[#This Row],[Company]],"Change (%)",TRUE)</f>
        <v>3.8052999999999997E-2</v>
      </c>
      <c r="G306" s="22" cm="1">
        <f t="array" ref="G306">_FV(Table3[[#This Row],[Company]],"Change % (Extended hours)",TRUE)</f>
        <v>0</v>
      </c>
      <c r="H306" s="8" cm="1">
        <f t="array" ref="H306">_FV(Table3[[#This Row],[Company]],"Beta")</f>
        <v>1.345</v>
      </c>
      <c r="I306" s="6" cm="1">
        <f t="array" ref="I306">_FV(Table3[[#This Row],[Company]],"Market cap",TRUE)</f>
        <v>12932440000</v>
      </c>
      <c r="J306" s="9" cm="1">
        <f t="array" ref="J306">_FV(Table3[[#This Row],[Company]],"Volume")</f>
        <v>326057</v>
      </c>
      <c r="K306" s="9" cm="1">
        <f t="array" ref="K306">_FV(Table3[[#This Row],[Company]],"Volume average",TRUE)</f>
        <v>330226</v>
      </c>
      <c r="L306" s="12">
        <f>Table3[[#This Row],[Volume]]/Table3[[#This Row],[Volume average]]</f>
        <v>0.98737531266465994</v>
      </c>
      <c r="M306" s="10">
        <f>(Table3[[#This Row],[Price]]-Table3[[#This Row],[52 week high]])/Table3[[#This Row],[52 week high]]</f>
        <v>-0.23386680433660292</v>
      </c>
      <c r="N306" s="4" cm="1">
        <f t="array" ref="N306">_FV(Table3[[#This Row],[Company]],"52 week high",TRUE)</f>
        <v>387.4</v>
      </c>
      <c r="O306" s="4" cm="1">
        <f t="array" ref="O306">_FV(Table3[[#This Row],[Company]],"52 week low",TRUE)</f>
        <v>119.01009999999999</v>
      </c>
      <c r="P306" s="10">
        <f>(Table3[[#This Row],[Price]]-Table3[[#This Row],[52 week low]]) /Table3[[#This Row],[52 week low]]</f>
        <v>1.4939059794084706</v>
      </c>
    </row>
    <row r="307" spans="1:16" x14ac:dyDescent="0.25">
      <c r="A307" t="e" vm="308">
        <v>#VALUE!</v>
      </c>
      <c r="B307" s="3" t="str" cm="1">
        <f t="array" ref="B307">_FV(Table3[[#This Row],[Company]],"Ticker symbol",TRUE)</f>
        <v>FFIV</v>
      </c>
      <c r="C307" s="18" t="str" cm="1">
        <f t="array" ref="C307">_FV(A307,"Industry")</f>
        <v>Software &amp; IT Services</v>
      </c>
      <c r="D307" s="4" cm="1">
        <f t="array" ref="D307">_FV(Table3[[#This Row],[Company]],"Price")</f>
        <v>192.94</v>
      </c>
      <c r="E307" s="8" cm="1">
        <f t="array" ref="E307">_FV(Table3[[#This Row],[Company]],"P/E",TRUE)</f>
        <v>39.187199999999997</v>
      </c>
      <c r="F307" s="5" cm="1">
        <f t="array" ref="F307">_FV(Table3[[#This Row],[Company]],"Change (%)",TRUE)</f>
        <v>2.4968000000000001E-2</v>
      </c>
      <c r="G307" s="22" cm="1">
        <f t="array" ref="G307">_FV(Table3[[#This Row],[Company]],"Change % (Extended hours)",TRUE)</f>
        <v>0</v>
      </c>
      <c r="H307" s="8" cm="1">
        <f t="array" ref="H307">_FV(Table3[[#This Row],[Company]],"Beta")</f>
        <v>1.0993999999999999</v>
      </c>
      <c r="I307" s="6" cm="1">
        <f t="array" ref="I307">_FV(Table3[[#This Row],[Company]],"Market cap",TRUE)</f>
        <v>11605150000</v>
      </c>
      <c r="J307" s="9" cm="1">
        <f t="array" ref="J307">_FV(Table3[[#This Row],[Company]],"Volume")</f>
        <v>717753</v>
      </c>
      <c r="K307" s="9" cm="1">
        <f t="array" ref="K307">_FV(Table3[[#This Row],[Company]],"Volume average",TRUE)</f>
        <v>728238</v>
      </c>
      <c r="L307" s="12">
        <f>Table3[[#This Row],[Volume]]/Table3[[#This Row],[Volume average]]</f>
        <v>0.98560223443434702</v>
      </c>
      <c r="M307" s="10">
        <f>(Table3[[#This Row],[Price]]-Table3[[#This Row],[52 week high]])/Table3[[#This Row],[52 week high]]</f>
        <v>-9.7567820392890608E-2</v>
      </c>
      <c r="N307" s="4" cm="1">
        <f t="array" ref="N307">_FV(Table3[[#This Row],[Company]],"52 week high",TRUE)</f>
        <v>213.8</v>
      </c>
      <c r="O307" s="4" cm="1">
        <f t="array" ref="O307">_FV(Table3[[#This Row],[Company]],"52 week low",TRUE)</f>
        <v>79.78</v>
      </c>
      <c r="P307" s="10">
        <f>(Table3[[#This Row],[Price]]-Table3[[#This Row],[52 week low]]) /Table3[[#This Row],[52 week low]]</f>
        <v>1.4184006016545498</v>
      </c>
    </row>
    <row r="308" spans="1:16" x14ac:dyDescent="0.25">
      <c r="A308" t="e" vm="309">
        <v>#VALUE!</v>
      </c>
      <c r="B308" s="3" t="str" cm="1">
        <f t="array" ref="B308">_FV(Table3[[#This Row],[Company]],"Ticker symbol",TRUE)</f>
        <v>NUE</v>
      </c>
      <c r="C308" s="18" t="str" cm="1">
        <f t="array" ref="C308">_FV(A308,"Industry")</f>
        <v>Metals &amp; Mining</v>
      </c>
      <c r="D308" s="4" cm="1">
        <f t="array" ref="D308">_FV(Table3[[#This Row],[Company]],"Price")</f>
        <v>65.86</v>
      </c>
      <c r="E308" s="8" cm="1">
        <f t="array" ref="E308">_FV(Table3[[#This Row],[Company]],"P/E",TRUE)</f>
        <v>28.110499999999998</v>
      </c>
      <c r="F308" s="5" cm="1">
        <f t="array" ref="F308">_FV(Table3[[#This Row],[Company]],"Change (%)",TRUE)</f>
        <v>-7.6839999999999999E-3</v>
      </c>
      <c r="G308" s="22" cm="1">
        <f t="array" ref="G308">_FV(Table3[[#This Row],[Company]],"Change % (Extended hours)",TRUE)</f>
        <v>-1.518E-4</v>
      </c>
      <c r="H308" s="8" cm="1">
        <f t="array" ref="H308">_FV(Table3[[#This Row],[Company]],"Beta")</f>
        <v>1.3389</v>
      </c>
      <c r="I308" s="6" cm="1">
        <f t="array" ref="I308">_FV(Table3[[#This Row],[Company]],"Market cap",TRUE)</f>
        <v>19781300000</v>
      </c>
      <c r="J308" s="9" cm="1">
        <f t="array" ref="J308">_FV(Table3[[#This Row],[Company]],"Volume")</f>
        <v>2751434</v>
      </c>
      <c r="K308" s="9" cm="1">
        <f t="array" ref="K308">_FV(Table3[[#This Row],[Company]],"Volume average",TRUE)</f>
        <v>2798848</v>
      </c>
      <c r="L308" s="12">
        <f>Table3[[#This Row],[Volume]]/Table3[[#This Row],[Volume average]]</f>
        <v>0.98305945874874234</v>
      </c>
      <c r="M308" s="10">
        <f>(Table3[[#This Row],[Price]]-Table3[[#This Row],[52 week high]])/Table3[[#This Row],[52 week high]]</f>
        <v>-1.5545590433482902E-2</v>
      </c>
      <c r="N308" s="4" cm="1">
        <f t="array" ref="N308">_FV(Table3[[#This Row],[Company]],"52 week high",TRUE)</f>
        <v>66.900000000000006</v>
      </c>
      <c r="O308" s="4" cm="1">
        <f t="array" ref="O308">_FV(Table3[[#This Row],[Company]],"52 week low",TRUE)</f>
        <v>27.524999999999999</v>
      </c>
      <c r="P308" s="10">
        <f>(Table3[[#This Row],[Price]]-Table3[[#This Row],[52 week low]]) /Table3[[#This Row],[52 week low]]</f>
        <v>1.3927338782924614</v>
      </c>
    </row>
    <row r="309" spans="1:16" x14ac:dyDescent="0.25">
      <c r="A309" t="e" vm="310">
        <v>#VALUE!</v>
      </c>
      <c r="B309" s="3" t="str" cm="1">
        <f t="array" ref="B309">_FV(Table3[[#This Row],[Company]],"Ticker symbol",TRUE)</f>
        <v>ODFL</v>
      </c>
      <c r="C309" s="18" t="str" cm="1">
        <f t="array" ref="C309">_FV(A309,"Industry")</f>
        <v>Freight &amp; Logistics Services</v>
      </c>
      <c r="D309" s="4" cm="1">
        <f t="array" ref="D309">_FV(Table3[[#This Row],[Company]],"Price")</f>
        <v>223.82</v>
      </c>
      <c r="E309" s="8" cm="1">
        <f t="array" ref="E309">_FV(Table3[[#This Row],[Company]],"P/E",TRUE)</f>
        <v>38.478099999999998</v>
      </c>
      <c r="F309" s="5" cm="1">
        <f t="array" ref="F309">_FV(Table3[[#This Row],[Company]],"Change (%)",TRUE)</f>
        <v>2.3644999999999999E-2</v>
      </c>
      <c r="G309" s="22" cm="1">
        <f t="array" ref="G309">_FV(Table3[[#This Row],[Company]],"Change % (Extended hours)",TRUE)</f>
        <v>8.0420000000000003E-4</v>
      </c>
      <c r="H309" s="8" cm="1">
        <f t="array" ref="H309">_FV(Table3[[#This Row],[Company]],"Beta")</f>
        <v>1.0106999999999999</v>
      </c>
      <c r="I309" s="6" cm="1">
        <f t="array" ref="I309">_FV(Table3[[#This Row],[Company]],"Market cap",TRUE)</f>
        <v>25568300000</v>
      </c>
      <c r="J309" s="9" cm="1">
        <f t="array" ref="J309">_FV(Table3[[#This Row],[Company]],"Volume")</f>
        <v>684191</v>
      </c>
      <c r="K309" s="9" cm="1">
        <f t="array" ref="K309">_FV(Table3[[#This Row],[Company]],"Volume average",TRUE)</f>
        <v>696557</v>
      </c>
      <c r="L309" s="12">
        <f>Table3[[#This Row],[Volume]]/Table3[[#This Row],[Volume average]]</f>
        <v>0.9822469661492168</v>
      </c>
      <c r="M309" s="10">
        <f>(Table3[[#This Row],[Price]]-Table3[[#This Row],[52 week high]])/Table3[[#This Row],[52 week high]]</f>
        <v>-1.4616536057057292E-2</v>
      </c>
      <c r="N309" s="4" cm="1">
        <f t="array" ref="N309">_FV(Table3[[#This Row],[Company]],"52 week high",TRUE)</f>
        <v>227.14</v>
      </c>
      <c r="O309" s="4" cm="1">
        <f t="array" ref="O309">_FV(Table3[[#This Row],[Company]],"52 week low",TRUE)</f>
        <v>105.8001</v>
      </c>
      <c r="P309" s="10">
        <f>(Table3[[#This Row],[Price]]-Table3[[#This Row],[52 week low]]) /Table3[[#This Row],[52 week low]]</f>
        <v>1.1154989456531703</v>
      </c>
    </row>
    <row r="310" spans="1:16" x14ac:dyDescent="0.25">
      <c r="A310" t="e" vm="311">
        <v>#VALUE!</v>
      </c>
      <c r="B310" s="3" t="str" cm="1">
        <f t="array" ref="B310">_FV(Table3[[#This Row],[Company]],"Ticker symbol",TRUE)</f>
        <v>NWS</v>
      </c>
      <c r="C310" s="18" t="str" cm="1">
        <f t="array" ref="C310">_FV(A310,"Industry")</f>
        <v>Media &amp; Publishing</v>
      </c>
      <c r="D310" s="4" cm="1">
        <f t="array" ref="D310">_FV(Table3[[#This Row],[Company]],"Price")</f>
        <v>23.8</v>
      </c>
      <c r="E310" s="3" t="e" cm="1" vm="4">
        <f t="array" ref="E310">_FV(Table3[[#This Row],[Company]],"P/E",TRUE)</f>
        <v>#VALUE!</v>
      </c>
      <c r="F310" s="5" cm="1">
        <f t="array" ref="F310">_FV(Table3[[#This Row],[Company]],"Change (%)",TRUE)</f>
        <v>2.4537E-2</v>
      </c>
      <c r="G310" s="22" cm="1">
        <f t="array" ref="G310">_FV(Table3[[#This Row],[Company]],"Change % (Extended hours)",TRUE)</f>
        <v>4.2020000000000002E-4</v>
      </c>
      <c r="H310" s="8" cm="1">
        <f t="array" ref="H310">_FV(Table3[[#This Row],[Company]],"Beta")</f>
        <v>1.5974999999999999</v>
      </c>
      <c r="I310" s="6" cm="1">
        <f t="array" ref="I310">_FV(Table3[[#This Row],[Company]],"Market cap",TRUE)</f>
        <v>14117500000</v>
      </c>
      <c r="J310" s="9" cm="1">
        <f t="array" ref="J310">_FV(Table3[[#This Row],[Company]],"Volume")</f>
        <v>632629</v>
      </c>
      <c r="K310" s="9" cm="1">
        <f t="array" ref="K310">_FV(Table3[[#This Row],[Company]],"Volume average",TRUE)</f>
        <v>644295</v>
      </c>
      <c r="L310" s="12">
        <f>Table3[[#This Row],[Volume]]/Table3[[#This Row],[Volume average]]</f>
        <v>0.98189338734585863</v>
      </c>
      <c r="M310" s="10">
        <f>(Table3[[#This Row],[Price]]-Table3[[#This Row],[52 week high]])/Table3[[#This Row],[52 week high]]</f>
        <v>-2.6982829108748982E-2</v>
      </c>
      <c r="N310" s="4" cm="1">
        <f t="array" ref="N310">_FV(Table3[[#This Row],[Company]],"52 week high",TRUE)</f>
        <v>24.46</v>
      </c>
      <c r="O310" s="4" cm="1">
        <f t="array" ref="O310">_FV(Table3[[#This Row],[Company]],"52 week low",TRUE)</f>
        <v>7.875</v>
      </c>
      <c r="P310" s="10">
        <f>(Table3[[#This Row],[Price]]-Table3[[#This Row],[52 week low]]) /Table3[[#This Row],[52 week low]]</f>
        <v>2.0222222222222221</v>
      </c>
    </row>
    <row r="311" spans="1:16" x14ac:dyDescent="0.25">
      <c r="A311" t="e" vm="312">
        <v>#VALUE!</v>
      </c>
      <c r="B311" s="3" t="str" cm="1">
        <f t="array" ref="B311">_FV(Table3[[#This Row],[Company]],"Ticker symbol",TRUE)</f>
        <v>MDLZ</v>
      </c>
      <c r="C311" s="18" t="str" cm="1">
        <f t="array" ref="C311">_FV(A311,"Industry")</f>
        <v>Food &amp; Tobacco</v>
      </c>
      <c r="D311" s="4" cm="1">
        <f t="array" ref="D311">_FV(Table3[[#This Row],[Company]],"Price")</f>
        <v>55.62</v>
      </c>
      <c r="E311" s="8" cm="1">
        <f t="array" ref="E311">_FV(Table3[[#This Row],[Company]],"P/E",TRUE)</f>
        <v>22.338200000000001</v>
      </c>
      <c r="F311" s="5" cm="1">
        <f t="array" ref="F311">_FV(Table3[[#This Row],[Company]],"Change (%)",TRUE)</f>
        <v>8.5220000000000001E-3</v>
      </c>
      <c r="G311" s="22" cm="1">
        <f t="array" ref="G311">_FV(Table3[[#This Row],[Company]],"Change % (Extended hours)",TRUE)</f>
        <v>1.0789999999999999E-3</v>
      </c>
      <c r="H311" s="8" cm="1">
        <f t="array" ref="H311">_FV(Table3[[#This Row],[Company]],"Beta")</f>
        <v>0.63890000000000002</v>
      </c>
      <c r="I311" s="6" cm="1">
        <f t="array" ref="I311">_FV(Table3[[#This Row],[Company]],"Market cap",TRUE)</f>
        <v>77878120000</v>
      </c>
      <c r="J311" s="9" cm="1">
        <f t="array" ref="J311">_FV(Table3[[#This Row],[Company]],"Volume")</f>
        <v>8528792</v>
      </c>
      <c r="K311" s="9" cm="1">
        <f t="array" ref="K311">_FV(Table3[[#This Row],[Company]],"Volume average",TRUE)</f>
        <v>8686270</v>
      </c>
      <c r="L311" s="12">
        <f>Table3[[#This Row],[Volume]]/Table3[[#This Row],[Volume average]]</f>
        <v>0.9818704691426815</v>
      </c>
      <c r="M311" s="10">
        <f>(Table3[[#This Row],[Price]]-Table3[[#This Row],[52 week high]])/Table3[[#This Row],[52 week high]]</f>
        <v>-7.3000000000000037E-2</v>
      </c>
      <c r="N311" s="4" cm="1">
        <f t="array" ref="N311">_FV(Table3[[#This Row],[Company]],"52 week high",TRUE)</f>
        <v>60</v>
      </c>
      <c r="O311" s="4" cm="1">
        <f t="array" ref="O311">_FV(Table3[[#This Row],[Company]],"52 week low",TRUE)</f>
        <v>41.19</v>
      </c>
      <c r="P311" s="10">
        <f>(Table3[[#This Row],[Price]]-Table3[[#This Row],[52 week low]]) /Table3[[#This Row],[52 week low]]</f>
        <v>0.35032774945375095</v>
      </c>
    </row>
    <row r="312" spans="1:16" ht="24.75" x14ac:dyDescent="0.25">
      <c r="A312" t="e" vm="313">
        <v>#VALUE!</v>
      </c>
      <c r="B312" s="3" t="str" cm="1">
        <f t="array" ref="B312">_FV(Table3[[#This Row],[Company]],"Ticker symbol",TRUE)</f>
        <v>MCHP</v>
      </c>
      <c r="C312" s="18" t="str" cm="1">
        <f t="array" ref="C312">_FV(A312,"Industry")</f>
        <v>Semiconductors &amp; Semiconductor Equipment</v>
      </c>
      <c r="D312" s="4" cm="1">
        <f t="array" ref="D312">_FV(Table3[[#This Row],[Company]],"Price")</f>
        <v>145.46</v>
      </c>
      <c r="E312" s="8" cm="1">
        <f t="array" ref="E312">_FV(Table3[[#This Row],[Company]],"P/E",TRUE)</f>
        <v>107.345</v>
      </c>
      <c r="F312" s="5" cm="1">
        <f t="array" ref="F312">_FV(Table3[[#This Row],[Company]],"Change (%)",TRUE)</f>
        <v>6.3693E-2</v>
      </c>
      <c r="G312" s="22" cm="1">
        <f t="array" ref="G312">_FV(Table3[[#This Row],[Company]],"Change % (Extended hours)",TRUE)</f>
        <v>-2.062E-3</v>
      </c>
      <c r="H312" s="8" cm="1">
        <f t="array" ref="H312">_FV(Table3[[#This Row],[Company]],"Beta")</f>
        <v>1.7472000000000001</v>
      </c>
      <c r="I312" s="6" cm="1">
        <f t="array" ref="I312">_FV(Table3[[#This Row],[Company]],"Market cap",TRUE)</f>
        <v>36821580000</v>
      </c>
      <c r="J312" s="9" cm="1">
        <f t="array" ref="J312">_FV(Table3[[#This Row],[Company]],"Volume")</f>
        <v>2450126</v>
      </c>
      <c r="K312" s="9" cm="1">
        <f t="array" ref="K312">_FV(Table3[[#This Row],[Company]],"Volume average",TRUE)</f>
        <v>2496755</v>
      </c>
      <c r="L312" s="12">
        <f>Table3[[#This Row],[Volume]]/Table3[[#This Row],[Volume average]]</f>
        <v>0.981324158758068</v>
      </c>
      <c r="M312" s="10">
        <f>(Table3[[#This Row],[Price]]-Table3[[#This Row],[52 week high]])/Table3[[#This Row],[52 week high]]</f>
        <v>-0.12725745485090287</v>
      </c>
      <c r="N312" s="4" cm="1">
        <f t="array" ref="N312">_FV(Table3[[#This Row],[Company]],"52 week high",TRUE)</f>
        <v>166.67</v>
      </c>
      <c r="O312" s="4" cm="1">
        <f t="array" ref="O312">_FV(Table3[[#This Row],[Company]],"52 week low",TRUE)</f>
        <v>53.15</v>
      </c>
      <c r="P312" s="10">
        <f>(Table3[[#This Row],[Price]]-Table3[[#This Row],[52 week low]]) /Table3[[#This Row],[52 week low]]</f>
        <v>1.736782690498589</v>
      </c>
    </row>
    <row r="313" spans="1:16" x14ac:dyDescent="0.25">
      <c r="A313" t="e" vm="314">
        <v>#VALUE!</v>
      </c>
      <c r="B313" s="3" t="str" cm="1">
        <f t="array" ref="B313">_FV(Table3[[#This Row],[Company]],"Ticker symbol",TRUE)</f>
        <v>MAR</v>
      </c>
      <c r="C313" s="18" t="str" cm="1">
        <f t="array" ref="C313">_FV(A313,"Industry")</f>
        <v>Hotels &amp; Entertainment Services</v>
      </c>
      <c r="D313" s="4" cm="1">
        <f t="array" ref="D313">_FV(Table3[[#This Row],[Company]],"Price")</f>
        <v>147</v>
      </c>
      <c r="E313" s="8" cm="1">
        <f t="array" ref="E313">_FV(Table3[[#This Row],[Company]],"P/E",TRUE)</f>
        <v>250.69810000000001</v>
      </c>
      <c r="F313" s="5" cm="1">
        <f t="array" ref="F313">_FV(Table3[[#This Row],[Company]],"Change (%)",TRUE)</f>
        <v>-2.2866000000000001E-2</v>
      </c>
      <c r="G313" s="22" cm="1">
        <f t="array" ref="G313">_FV(Table3[[#This Row],[Company]],"Change % (Extended hours)",TRUE)</f>
        <v>-2.721E-4</v>
      </c>
      <c r="H313" s="8" cm="1">
        <f t="array" ref="H313">_FV(Table3[[#This Row],[Company]],"Beta")</f>
        <v>1.9390000000000001</v>
      </c>
      <c r="I313" s="6" cm="1">
        <f t="array" ref="I313">_FV(Table3[[#This Row],[Company]],"Market cap",TRUE)</f>
        <v>48804860000</v>
      </c>
      <c r="J313" s="9" cm="1">
        <f t="array" ref="J313">_FV(Table3[[#This Row],[Company]],"Volume")</f>
        <v>2955901</v>
      </c>
      <c r="K313" s="9" cm="1">
        <f t="array" ref="K313">_FV(Table3[[#This Row],[Company]],"Volume average",TRUE)</f>
        <v>3016581</v>
      </c>
      <c r="L313" s="12">
        <f>Table3[[#This Row],[Volume]]/Table3[[#This Row],[Volume average]]</f>
        <v>0.97988451163751278</v>
      </c>
      <c r="M313" s="10">
        <f>(Table3[[#This Row],[Price]]-Table3[[#This Row],[52 week high]])/Table3[[#This Row],[52 week high]]</f>
        <v>-8.1135141892736531E-2</v>
      </c>
      <c r="N313" s="4" cm="1">
        <f t="array" ref="N313">_FV(Table3[[#This Row],[Company]],"52 week high",TRUE)</f>
        <v>159.97999999999999</v>
      </c>
      <c r="O313" s="4" cm="1">
        <f t="array" ref="O313">_FV(Table3[[#This Row],[Company]],"52 week low",TRUE)</f>
        <v>46.562199999999997</v>
      </c>
      <c r="P313" s="10">
        <f>(Table3[[#This Row],[Price]]-Table3[[#This Row],[52 week low]]) /Table3[[#This Row],[52 week low]]</f>
        <v>2.1570673207022009</v>
      </c>
    </row>
    <row r="314" spans="1:16" x14ac:dyDescent="0.25">
      <c r="A314" t="e" vm="315">
        <v>#VALUE!</v>
      </c>
      <c r="B314" s="3" t="str" cm="1">
        <f t="array" ref="B314">_FV(Table3[[#This Row],[Company]],"Ticker symbol",TRUE)</f>
        <v>CNC</v>
      </c>
      <c r="C314" s="18" t="str" cm="1">
        <f t="array" ref="C314">_FV(A314,"Industry")</f>
        <v>Healthcare Providers &amp; Services</v>
      </c>
      <c r="D314" s="4" cm="1">
        <f t="array" ref="D314">_FV(Table3[[#This Row],[Company]],"Price")</f>
        <v>61.49</v>
      </c>
      <c r="E314" s="8" cm="1">
        <f t="array" ref="E314">_FV(Table3[[#This Row],[Company]],"P/E",TRUE)</f>
        <v>20.029699999999998</v>
      </c>
      <c r="F314" s="5" cm="1">
        <f t="array" ref="F314">_FV(Table3[[#This Row],[Company]],"Change (%)",TRUE)</f>
        <v>-3.7269999999999998E-3</v>
      </c>
      <c r="G314" s="22" cm="1">
        <f t="array" ref="G314">_FV(Table3[[#This Row],[Company]],"Change % (Extended hours)",TRUE)</f>
        <v>1.6259999999999999E-4</v>
      </c>
      <c r="H314" s="8" cm="1">
        <f t="array" ref="H314">_FV(Table3[[#This Row],[Company]],"Beta")</f>
        <v>0.48520000000000002</v>
      </c>
      <c r="I314" s="6" cm="1">
        <f t="array" ref="I314">_FV(Table3[[#This Row],[Company]],"Market cap",TRUE)</f>
        <v>35895920000</v>
      </c>
      <c r="J314" s="9" cm="1">
        <f t="array" ref="J314">_FV(Table3[[#This Row],[Company]],"Volume")</f>
        <v>3573720</v>
      </c>
      <c r="K314" s="9" cm="1">
        <f t="array" ref="K314">_FV(Table3[[#This Row],[Company]],"Volume average",TRUE)</f>
        <v>3657244</v>
      </c>
      <c r="L314" s="12">
        <f>Table3[[#This Row],[Volume]]/Table3[[#This Row],[Volume average]]</f>
        <v>0.97716203786239042</v>
      </c>
      <c r="M314" s="10">
        <f>(Table3[[#This Row],[Price]]-Table3[[#This Row],[52 week high]])/Table3[[#This Row],[52 week high]]</f>
        <v>-0.17684069611780456</v>
      </c>
      <c r="N314" s="4" cm="1">
        <f t="array" ref="N314">_FV(Table3[[#This Row],[Company]],"52 week high",TRUE)</f>
        <v>74.7</v>
      </c>
      <c r="O314" s="4" cm="1">
        <f t="array" ref="O314">_FV(Table3[[#This Row],[Company]],"52 week low",TRUE)</f>
        <v>43.96</v>
      </c>
      <c r="P314" s="10">
        <f>(Table3[[#This Row],[Price]]-Table3[[#This Row],[52 week low]]) /Table3[[#This Row],[52 week low]]</f>
        <v>0.39877161055505006</v>
      </c>
    </row>
    <row r="315" spans="1:16" x14ac:dyDescent="0.25">
      <c r="A315" t="e" vm="316">
        <v>#VALUE!</v>
      </c>
      <c r="B315" s="3" t="str" cm="1">
        <f t="array" ref="B315">_FV(Table3[[#This Row],[Company]],"Ticker symbol",TRUE)</f>
        <v>CBRE</v>
      </c>
      <c r="C315" s="18" t="str" cm="1">
        <f t="array" ref="C315">_FV(A315,"Industry")</f>
        <v>Real Estate Operations</v>
      </c>
      <c r="D315" s="4" cm="1">
        <f t="array" ref="D315">_FV(Table3[[#This Row],[Company]],"Price")</f>
        <v>74.95</v>
      </c>
      <c r="E315" s="8" cm="1">
        <f t="array" ref="E315">_FV(Table3[[#This Row],[Company]],"P/E",TRUE)</f>
        <v>34.529200000000003</v>
      </c>
      <c r="F315" s="5" cm="1">
        <f t="array" ref="F315">_FV(Table3[[#This Row],[Company]],"Change (%)",TRUE)</f>
        <v>-2.2689000000000001E-2</v>
      </c>
      <c r="G315" s="22" cm="1">
        <f t="array" ref="G315">_FV(Table3[[#This Row],[Company]],"Change % (Extended hours)",TRUE)</f>
        <v>-7.0049999999999999E-3</v>
      </c>
      <c r="H315" s="8" cm="1">
        <f t="array" ref="H315">_FV(Table3[[#This Row],[Company]],"Beta")</f>
        <v>1.508</v>
      </c>
      <c r="I315" s="6" cm="1">
        <f t="array" ref="I315">_FV(Table3[[#This Row],[Company]],"Market cap",TRUE)</f>
        <v>25736950000</v>
      </c>
      <c r="J315" s="9" cm="1">
        <f t="array" ref="J315">_FV(Table3[[#This Row],[Company]],"Volume")</f>
        <v>1980472</v>
      </c>
      <c r="K315" s="9" cm="1">
        <f t="array" ref="K315">_FV(Table3[[#This Row],[Company]],"Volume average",TRUE)</f>
        <v>2031040</v>
      </c>
      <c r="L315" s="12">
        <f>Table3[[#This Row],[Volume]]/Table3[[#This Row],[Volume average]]</f>
        <v>0.97510241058767921</v>
      </c>
      <c r="M315" s="10">
        <f>(Table3[[#This Row],[Price]]-Table3[[#This Row],[52 week high]])/Table3[[#This Row],[52 week high]]</f>
        <v>-8.6532602071907314E-2</v>
      </c>
      <c r="N315" s="4" cm="1">
        <f t="array" ref="N315">_FV(Table3[[#This Row],[Company]],"52 week high",TRUE)</f>
        <v>82.05</v>
      </c>
      <c r="O315" s="4" cm="1">
        <f t="array" ref="O315">_FV(Table3[[#This Row],[Company]],"52 week low",TRUE)</f>
        <v>29.167999999999999</v>
      </c>
      <c r="P315" s="10">
        <f>(Table3[[#This Row],[Price]]-Table3[[#This Row],[52 week low]]) /Table3[[#This Row],[52 week low]]</f>
        <v>1.5695968184311575</v>
      </c>
    </row>
    <row r="316" spans="1:16" x14ac:dyDescent="0.25">
      <c r="A316" t="e" vm="317">
        <v>#VALUE!</v>
      </c>
      <c r="B316" s="3" t="str" cm="1">
        <f t="array" ref="B316">_FV(Table3[[#This Row],[Company]],"Ticker symbol",TRUE)</f>
        <v>AEP</v>
      </c>
      <c r="C316" s="18" t="str" cm="1">
        <f t="array" ref="C316">_FV(A316,"Industry")</f>
        <v>Electrical Utilities &amp; IPPs</v>
      </c>
      <c r="D316" s="4" cm="1">
        <f t="array" ref="D316">_FV(Table3[[#This Row],[Company]],"Price")</f>
        <v>80.599999999999994</v>
      </c>
      <c r="E316" s="8" cm="1">
        <f t="array" ref="E316">_FV(Table3[[#This Row],[Company]],"P/E",TRUE)</f>
        <v>18.5838</v>
      </c>
      <c r="F316" s="5" cm="1">
        <f t="array" ref="F316">_FV(Table3[[#This Row],[Company]],"Change (%)",TRUE)</f>
        <v>1.3669999999999999E-3</v>
      </c>
      <c r="G316" s="22" cm="1">
        <f t="array" ref="G316">_FV(Table3[[#This Row],[Company]],"Change % (Extended hours)",TRUE)</f>
        <v>0</v>
      </c>
      <c r="H316" s="8" cm="1">
        <f t="array" ref="H316">_FV(Table3[[#This Row],[Company]],"Beta")</f>
        <v>0.20649999999999999</v>
      </c>
      <c r="I316" s="6" cm="1">
        <f t="array" ref="I316">_FV(Table3[[#This Row],[Company]],"Market cap",TRUE)</f>
        <v>39971670000</v>
      </c>
      <c r="J316" s="9" cm="1">
        <f t="array" ref="J316">_FV(Table3[[#This Row],[Company]],"Volume")</f>
        <v>2869049</v>
      </c>
      <c r="K316" s="9" cm="1">
        <f t="array" ref="K316">_FV(Table3[[#This Row],[Company]],"Volume average",TRUE)</f>
        <v>2944449</v>
      </c>
      <c r="L316" s="12">
        <f>Table3[[#This Row],[Volume]]/Table3[[#This Row],[Volume average]]</f>
        <v>0.97439249244935133</v>
      </c>
      <c r="M316" s="10">
        <f>(Table3[[#This Row],[Price]]-Table3[[#This Row],[52 week high]])/Table3[[#This Row],[52 week high]]</f>
        <v>-0.18905322467049004</v>
      </c>
      <c r="N316" s="4" cm="1">
        <f t="array" ref="N316">_FV(Table3[[#This Row],[Company]],"52 week high",TRUE)</f>
        <v>99.39</v>
      </c>
      <c r="O316" s="4" cm="1">
        <f t="array" ref="O316">_FV(Table3[[#This Row],[Company]],"52 week low",TRUE)</f>
        <v>65.135000000000005</v>
      </c>
      <c r="P316" s="10">
        <f>(Table3[[#This Row],[Price]]-Table3[[#This Row],[52 week low]]) /Table3[[#This Row],[52 week low]]</f>
        <v>0.23742995317417653</v>
      </c>
    </row>
    <row r="317" spans="1:16" x14ac:dyDescent="0.25">
      <c r="A317" t="e" vm="318">
        <v>#VALUE!</v>
      </c>
      <c r="B317" s="3" t="str" cm="1">
        <f t="array" ref="B317">_FV(Table3[[#This Row],[Company]],"Ticker symbol",TRUE)</f>
        <v>IP</v>
      </c>
      <c r="C317" s="18" t="str" cm="1">
        <f t="array" ref="C317">_FV(A317,"Industry")</f>
        <v>Containers &amp; Packaging</v>
      </c>
      <c r="D317" s="4" cm="1">
        <f t="array" ref="D317">_FV(Table3[[#This Row],[Company]],"Price")</f>
        <v>54.79</v>
      </c>
      <c r="E317" s="8" cm="1">
        <f t="array" ref="E317">_FV(Table3[[#This Row],[Company]],"P/E",TRUE)</f>
        <v>45.742699999999999</v>
      </c>
      <c r="F317" s="5" cm="1">
        <f t="array" ref="F317">_FV(Table3[[#This Row],[Company]],"Change (%)",TRUE)</f>
        <v>-1.6337999999999998E-2</v>
      </c>
      <c r="G317" s="22" cm="1">
        <f t="array" ref="G317">_FV(Table3[[#This Row],[Company]],"Change % (Extended hours)",TRUE)</f>
        <v>-3.65E-3</v>
      </c>
      <c r="H317" s="8" cm="1">
        <f t="array" ref="H317">_FV(Table3[[#This Row],[Company]],"Beta")</f>
        <v>1.0236000000000001</v>
      </c>
      <c r="I317" s="6" cm="1">
        <f t="array" ref="I317">_FV(Table3[[#This Row],[Company]],"Market cap",TRUE)</f>
        <v>21896620000</v>
      </c>
      <c r="J317" s="9" cm="1">
        <f t="array" ref="J317">_FV(Table3[[#This Row],[Company]],"Volume")</f>
        <v>3369362</v>
      </c>
      <c r="K317" s="9" cm="1">
        <f t="array" ref="K317">_FV(Table3[[#This Row],[Company]],"Volume average",TRUE)</f>
        <v>3459178</v>
      </c>
      <c r="L317" s="12">
        <f>Table3[[#This Row],[Volume]]/Table3[[#This Row],[Volume average]]</f>
        <v>0.97403545004044312</v>
      </c>
      <c r="M317" s="10">
        <f>(Table3[[#This Row],[Price]]-Table3[[#This Row],[52 week high]])/Table3[[#This Row],[52 week high]]</f>
        <v>-3.8434538434538396E-2</v>
      </c>
      <c r="N317" s="4" cm="1">
        <f t="array" ref="N317">_FV(Table3[[#This Row],[Company]],"52 week high",TRUE)</f>
        <v>56.98</v>
      </c>
      <c r="O317" s="4" cm="1">
        <f t="array" ref="O317">_FV(Table3[[#This Row],[Company]],"52 week low",TRUE)</f>
        <v>26.38</v>
      </c>
      <c r="P317" s="10">
        <f>(Table3[[#This Row],[Price]]-Table3[[#This Row],[52 week low]]) /Table3[[#This Row],[52 week low]]</f>
        <v>1.0769522365428355</v>
      </c>
    </row>
    <row r="318" spans="1:16" ht="24.75" x14ac:dyDescent="0.25">
      <c r="A318" t="e" vm="319">
        <v>#VALUE!</v>
      </c>
      <c r="B318" s="3" t="str" cm="1">
        <f t="array" ref="B318">_FV(Table3[[#This Row],[Company]],"Ticker symbol",TRUE)</f>
        <v>CLX</v>
      </c>
      <c r="C318" s="18" t="str" cm="1">
        <f t="array" ref="C318">_FV(A318,"Industry")</f>
        <v>Personal &amp; Household Products &amp; Services</v>
      </c>
      <c r="D318" s="4" cm="1">
        <f t="array" ref="D318">_FV(Table3[[#This Row],[Company]],"Price")</f>
        <v>185.64</v>
      </c>
      <c r="E318" s="8" cm="1">
        <f t="array" ref="E318">_FV(Table3[[#This Row],[Company]],"P/E",TRUE)</f>
        <v>19.6784</v>
      </c>
      <c r="F318" s="5" cm="1">
        <f t="array" ref="F318">_FV(Table3[[#This Row],[Company]],"Change (%)",TRUE)</f>
        <v>-1.1291000000000001E-2</v>
      </c>
      <c r="G318" s="22" cm="1">
        <f t="array" ref="G318">_FV(Table3[[#This Row],[Company]],"Change % (Extended hours)",TRUE)</f>
        <v>2.6929999999999999E-4</v>
      </c>
      <c r="H318" s="8" cm="1">
        <f t="array" ref="H318">_FV(Table3[[#This Row],[Company]],"Beta")</f>
        <v>0.1857</v>
      </c>
      <c r="I318" s="6" cm="1">
        <f t="array" ref="I318">_FV(Table3[[#This Row],[Company]],"Market cap",TRUE)</f>
        <v>23618570000</v>
      </c>
      <c r="J318" s="9" cm="1">
        <f t="array" ref="J318">_FV(Table3[[#This Row],[Company]],"Volume")</f>
        <v>1867357</v>
      </c>
      <c r="K318" s="9" cm="1">
        <f t="array" ref="K318">_FV(Table3[[#This Row],[Company]],"Volume average",TRUE)</f>
        <v>1920296</v>
      </c>
      <c r="L318" s="12">
        <f>Table3[[#This Row],[Volume]]/Table3[[#This Row],[Volume average]]</f>
        <v>0.97243185425580225</v>
      </c>
      <c r="M318" s="10">
        <f>(Table3[[#This Row],[Price]]-Table3[[#This Row],[52 week high]])/Table3[[#This Row],[52 week high]]</f>
        <v>-0.22608079376328852</v>
      </c>
      <c r="N318" s="4" cm="1">
        <f t="array" ref="N318">_FV(Table3[[#This Row],[Company]],"52 week high",TRUE)</f>
        <v>239.87</v>
      </c>
      <c r="O318" s="4" cm="1">
        <f t="array" ref="O318">_FV(Table3[[#This Row],[Company]],"52 week low",TRUE)</f>
        <v>156.68010000000001</v>
      </c>
      <c r="P318" s="10">
        <f>(Table3[[#This Row],[Price]]-Table3[[#This Row],[52 week low]]) /Table3[[#This Row],[52 week low]]</f>
        <v>0.18483457695010391</v>
      </c>
    </row>
    <row r="319" spans="1:16" x14ac:dyDescent="0.25">
      <c r="A319" t="e" vm="320">
        <v>#VALUE!</v>
      </c>
      <c r="B319" s="3" t="str" cm="1">
        <f t="array" ref="B319">_FV(Table3[[#This Row],[Company]],"Ticker symbol",TRUE)</f>
        <v>PKI</v>
      </c>
      <c r="C319" s="18" t="str" cm="1">
        <f t="array" ref="C319">_FV(A319,"Industry")</f>
        <v>Healthcare Equipment &amp; Supplies</v>
      </c>
      <c r="D319" s="4" cm="1">
        <f t="array" ref="D319">_FV(Table3[[#This Row],[Company]],"Price")</f>
        <v>125.96</v>
      </c>
      <c r="E319" s="8" cm="1">
        <f t="array" ref="E319">_FV(Table3[[#This Row],[Company]],"P/E",TRUE)</f>
        <v>18.750499999999999</v>
      </c>
      <c r="F319" s="5" cm="1">
        <f t="array" ref="F319">_FV(Table3[[#This Row],[Company]],"Change (%)",TRUE)</f>
        <v>3.6195999999999999E-2</v>
      </c>
      <c r="G319" s="22" cm="1">
        <f t="array" ref="G319">_FV(Table3[[#This Row],[Company]],"Change % (Extended hours)",TRUE)</f>
        <v>9.526999999999999E-4</v>
      </c>
      <c r="H319" s="8" cm="1">
        <f t="array" ref="H319">_FV(Table3[[#This Row],[Company]],"Beta")</f>
        <v>1.1497999999999999</v>
      </c>
      <c r="I319" s="6" cm="1">
        <f t="array" ref="I319">_FV(Table3[[#This Row],[Company]],"Market cap",TRUE)</f>
        <v>13622230000</v>
      </c>
      <c r="J319" s="9" cm="1">
        <f t="array" ref="J319">_FV(Table3[[#This Row],[Company]],"Volume")</f>
        <v>1176994</v>
      </c>
      <c r="K319" s="9" cm="1">
        <f t="array" ref="K319">_FV(Table3[[#This Row],[Company]],"Volume average",TRUE)</f>
        <v>1211981</v>
      </c>
      <c r="L319" s="12">
        <f>Table3[[#This Row],[Volume]]/Table3[[#This Row],[Volume average]]</f>
        <v>0.97113238573872029</v>
      </c>
      <c r="M319" s="10">
        <f>(Table3[[#This Row],[Price]]-Table3[[#This Row],[52 week high]])/Table3[[#This Row],[52 week high]]</f>
        <v>-0.22581438229870926</v>
      </c>
      <c r="N319" s="4" cm="1">
        <f t="array" ref="N319">_FV(Table3[[#This Row],[Company]],"52 week high",TRUE)</f>
        <v>162.69999999999999</v>
      </c>
      <c r="O319" s="4" cm="1">
        <f t="array" ref="O319">_FV(Table3[[#This Row],[Company]],"52 week low",TRUE)</f>
        <v>62.91</v>
      </c>
      <c r="P319" s="10">
        <f>(Table3[[#This Row],[Price]]-Table3[[#This Row],[52 week low]]) /Table3[[#This Row],[52 week low]]</f>
        <v>1.0022254013670322</v>
      </c>
    </row>
    <row r="320" spans="1:16" x14ac:dyDescent="0.25">
      <c r="A320" t="e" vm="321">
        <v>#VALUE!</v>
      </c>
      <c r="B320" s="3" t="str" cm="1">
        <f t="array" ref="B320">_FV(Table3[[#This Row],[Company]],"Ticker symbol",TRUE)</f>
        <v>GRMN</v>
      </c>
      <c r="C320" s="18" t="str" cm="1">
        <f t="array" ref="C320">_FV(A320,"Industry")</f>
        <v>Communications &amp; Networking</v>
      </c>
      <c r="D320" s="4" cm="1">
        <f t="array" ref="D320">_FV(Table3[[#This Row],[Company]],"Price")</f>
        <v>125.23</v>
      </c>
      <c r="E320" s="8" cm="1">
        <f t="array" ref="E320">_FV(Table3[[#This Row],[Company]],"P/E",TRUE)</f>
        <v>23.702500000000001</v>
      </c>
      <c r="F320" s="5" cm="1">
        <f t="array" ref="F320">_FV(Table3[[#This Row],[Company]],"Change (%)",TRUE)</f>
        <v>2.2119E-2</v>
      </c>
      <c r="G320" s="22" cm="1">
        <f t="array" ref="G320">_FV(Table3[[#This Row],[Company]],"Change % (Extended hours)",TRUE)</f>
        <v>0</v>
      </c>
      <c r="H320" s="8" cm="1">
        <f t="array" ref="H320">_FV(Table3[[#This Row],[Company]],"Beta")</f>
        <v>1.0609</v>
      </c>
      <c r="I320" s="6" cm="1">
        <f t="array" ref="I320">_FV(Table3[[#This Row],[Company]],"Market cap",TRUE)</f>
        <v>23471320000</v>
      </c>
      <c r="J320" s="9" cm="1">
        <f t="array" ref="J320">_FV(Table3[[#This Row],[Company]],"Volume")</f>
        <v>835395</v>
      </c>
      <c r="K320" s="9" cm="1">
        <f t="array" ref="K320">_FV(Table3[[#This Row],[Company]],"Volume average",TRUE)</f>
        <v>860521</v>
      </c>
      <c r="L320" s="12">
        <f>Table3[[#This Row],[Volume]]/Table3[[#This Row],[Volume average]]</f>
        <v>0.97080140984357155</v>
      </c>
      <c r="M320" s="10">
        <f>(Table3[[#This Row],[Price]]-Table3[[#This Row],[52 week high]])/Table3[[#This Row],[52 week high]]</f>
        <v>-6.1455444802518196E-2</v>
      </c>
      <c r="N320" s="4" cm="1">
        <f t="array" ref="N320">_FV(Table3[[#This Row],[Company]],"52 week high",TRUE)</f>
        <v>133.43</v>
      </c>
      <c r="O320" s="4" cm="1">
        <f t="array" ref="O320">_FV(Table3[[#This Row],[Company]],"52 week low",TRUE)</f>
        <v>61.04</v>
      </c>
      <c r="P320" s="10">
        <f>(Table3[[#This Row],[Price]]-Table3[[#This Row],[52 week low]]) /Table3[[#This Row],[52 week low]]</f>
        <v>1.051605504587156</v>
      </c>
    </row>
    <row r="321" spans="1:16" x14ac:dyDescent="0.25">
      <c r="A321" t="e" vm="322">
        <v>#VALUE!</v>
      </c>
      <c r="B321" s="3" t="str" cm="1">
        <f t="array" ref="B321">_FV(Table3[[#This Row],[Company]],"Ticker symbol",TRUE)</f>
        <v>LNC</v>
      </c>
      <c r="C321" s="18" t="str" cm="1">
        <f t="array" ref="C321">_FV(A321,"Industry")</f>
        <v>Insurance</v>
      </c>
      <c r="D321" s="4" cm="1">
        <f t="array" ref="D321">_FV(Table3[[#This Row],[Company]],"Price")</f>
        <v>60.13</v>
      </c>
      <c r="E321" s="8" cm="1">
        <f t="array" ref="E321">_FV(Table3[[#This Row],[Company]],"P/E",TRUE)</f>
        <v>25.364100000000001</v>
      </c>
      <c r="F321" s="5" cm="1">
        <f t="array" ref="F321">_FV(Table3[[#This Row],[Company]],"Change (%)",TRUE)</f>
        <v>2.8349999999999998E-3</v>
      </c>
      <c r="G321" s="22" cm="1">
        <f t="array" ref="G321">_FV(Table3[[#This Row],[Company]],"Change % (Extended hours)",TRUE)</f>
        <v>0</v>
      </c>
      <c r="H321" s="8" cm="1">
        <f t="array" ref="H321">_FV(Table3[[#This Row],[Company]],"Beta")</f>
        <v>2.2562000000000002</v>
      </c>
      <c r="I321" s="6" cm="1">
        <f t="array" ref="I321">_FV(Table3[[#This Row],[Company]],"Market cap",TRUE)</f>
        <v>11509820000</v>
      </c>
      <c r="J321" s="9" cm="1">
        <f t="array" ref="J321">_FV(Table3[[#This Row],[Company]],"Volume")</f>
        <v>1754922</v>
      </c>
      <c r="K321" s="9" cm="1">
        <f t="array" ref="K321">_FV(Table3[[#This Row],[Company]],"Volume average",TRUE)</f>
        <v>1812459</v>
      </c>
      <c r="L321" s="12">
        <f>Table3[[#This Row],[Volume]]/Table3[[#This Row],[Volume average]]</f>
        <v>0.96825473017596531</v>
      </c>
      <c r="M321" s="10">
        <f>(Table3[[#This Row],[Price]]-Table3[[#This Row],[52 week high]])/Table3[[#This Row],[52 week high]]</f>
        <v>-3.4521515735388544E-2</v>
      </c>
      <c r="N321" s="4" cm="1">
        <f t="array" ref="N321">_FV(Table3[[#This Row],[Company]],"52 week high",TRUE)</f>
        <v>62.28</v>
      </c>
      <c r="O321" s="4" cm="1">
        <f t="array" ref="O321">_FV(Table3[[#This Row],[Company]],"52 week low",TRUE)</f>
        <v>16.110499999999998</v>
      </c>
      <c r="P321" s="10">
        <f>(Table3[[#This Row],[Price]]-Table3[[#This Row],[52 week low]]) /Table3[[#This Row],[52 week low]]</f>
        <v>2.7323484683901813</v>
      </c>
    </row>
    <row r="322" spans="1:16" ht="24.75" x14ac:dyDescent="0.25">
      <c r="A322" t="e" vm="323">
        <v>#VALUE!</v>
      </c>
      <c r="B322" s="3" t="str" cm="1">
        <f t="array" ref="B322">_FV(Table3[[#This Row],[Company]],"Ticker symbol",TRUE)</f>
        <v>QCOM</v>
      </c>
      <c r="C322" s="18" t="str" cm="1">
        <f t="array" ref="C322">_FV(A322,"Industry")</f>
        <v>Semiconductors &amp; Semiconductor Equipment</v>
      </c>
      <c r="D322" s="4" cm="1">
        <f t="array" ref="D322">_FV(Table3[[#This Row],[Company]],"Price")</f>
        <v>129.11000000000001</v>
      </c>
      <c r="E322" s="8" cm="1">
        <f t="array" ref="E322">_FV(Table3[[#This Row],[Company]],"P/E",TRUE)</f>
        <v>21.041599999999999</v>
      </c>
      <c r="F322" s="5" cm="1">
        <f t="array" ref="F322">_FV(Table3[[#This Row],[Company]],"Change (%)",TRUE)</f>
        <v>4.7971000000000007E-2</v>
      </c>
      <c r="G322" s="22" cm="1">
        <f t="array" ref="G322">_FV(Table3[[#This Row],[Company]],"Change % (Extended hours)",TRUE)</f>
        <v>1.5800000000000002E-2</v>
      </c>
      <c r="H322" s="8" cm="1">
        <f t="array" ref="H322">_FV(Table3[[#This Row],[Company]],"Beta")</f>
        <v>1.3877999999999999</v>
      </c>
      <c r="I322" s="6" cm="1">
        <f t="array" ref="I322">_FV(Table3[[#This Row],[Company]],"Market cap",TRUE)</f>
        <v>139955200000</v>
      </c>
      <c r="J322" s="9" cm="1">
        <f t="array" ref="J322">_FV(Table3[[#This Row],[Company]],"Volume")</f>
        <v>13130246</v>
      </c>
      <c r="K322" s="9" cm="1">
        <f t="array" ref="K322">_FV(Table3[[#This Row],[Company]],"Volume average",TRUE)</f>
        <v>13570552</v>
      </c>
      <c r="L322" s="12">
        <f>Table3[[#This Row],[Volume]]/Table3[[#This Row],[Volume average]]</f>
        <v>0.96755430434959466</v>
      </c>
      <c r="M322" s="10">
        <f>(Table3[[#This Row],[Price]]-Table3[[#This Row],[52 week high]])/Table3[[#This Row],[52 week high]]</f>
        <v>-0.23121352864118128</v>
      </c>
      <c r="N322" s="4" cm="1">
        <f t="array" ref="N322">_FV(Table3[[#This Row],[Company]],"52 week high",TRUE)</f>
        <v>167.94</v>
      </c>
      <c r="O322" s="4" cm="1">
        <f t="array" ref="O322">_FV(Table3[[#This Row],[Company]],"52 week low",TRUE)</f>
        <v>58</v>
      </c>
      <c r="P322" s="10">
        <f>(Table3[[#This Row],[Price]]-Table3[[#This Row],[52 week low]]) /Table3[[#This Row],[52 week low]]</f>
        <v>1.2260344827586209</v>
      </c>
    </row>
    <row r="323" spans="1:16" x14ac:dyDescent="0.25">
      <c r="A323" t="e" vm="324">
        <v>#VALUE!</v>
      </c>
      <c r="B323" s="3" t="str" cm="1">
        <f t="array" ref="B323">_FV(Table3[[#This Row],[Company]],"Ticker symbol",TRUE)</f>
        <v>PNW</v>
      </c>
      <c r="C323" s="18" t="str" cm="1">
        <f t="array" ref="C323">_FV(A323,"Industry")</f>
        <v>Electrical Utilities &amp; IPPs</v>
      </c>
      <c r="D323" s="4" cm="1">
        <f t="array" ref="D323">_FV(Table3[[#This Row],[Company]],"Price")</f>
        <v>77.58</v>
      </c>
      <c r="E323" s="8" cm="1">
        <f t="array" ref="E323">_FV(Table3[[#This Row],[Company]],"P/E",TRUE)</f>
        <v>17.679400000000001</v>
      </c>
      <c r="F323" s="5" cm="1">
        <f t="array" ref="F323">_FV(Table3[[#This Row],[Company]],"Change (%)",TRUE)</f>
        <v>-8.5620000000000002E-3</v>
      </c>
      <c r="G323" s="22" cm="1">
        <f t="array" ref="G323">_FV(Table3[[#This Row],[Company]],"Change % (Extended hours)",TRUE)</f>
        <v>0</v>
      </c>
      <c r="H323" s="8" cm="1">
        <f t="array" ref="H323">_FV(Table3[[#This Row],[Company]],"Beta")</f>
        <v>0.23219999999999999</v>
      </c>
      <c r="I323" s="6" cm="1">
        <f t="array" ref="I323">_FV(Table3[[#This Row],[Company]],"Market cap",TRUE)</f>
        <v>8818118000</v>
      </c>
      <c r="J323" s="9" cm="1">
        <f t="array" ref="J323">_FV(Table3[[#This Row],[Company]],"Volume")</f>
        <v>873492</v>
      </c>
      <c r="K323" s="9" cm="1">
        <f t="array" ref="K323">_FV(Table3[[#This Row],[Company]],"Volume average",TRUE)</f>
        <v>903315</v>
      </c>
      <c r="L323" s="12">
        <f>Table3[[#This Row],[Volume]]/Table3[[#This Row],[Volume average]]</f>
        <v>0.96698493880872116</v>
      </c>
      <c r="M323" s="10">
        <f>(Table3[[#This Row],[Price]]-Table3[[#This Row],[52 week high]])/Table3[[#This Row],[52 week high]]</f>
        <v>-0.21066286818944904</v>
      </c>
      <c r="N323" s="4" cm="1">
        <f t="array" ref="N323">_FV(Table3[[#This Row],[Company]],"52 week high",TRUE)</f>
        <v>98.284999999999997</v>
      </c>
      <c r="O323" s="4" cm="1">
        <f t="array" ref="O323">_FV(Table3[[#This Row],[Company]],"52 week low",TRUE)</f>
        <v>60.05</v>
      </c>
      <c r="P323" s="10">
        <f>(Table3[[#This Row],[Price]]-Table3[[#This Row],[52 week low]]) /Table3[[#This Row],[52 week low]]</f>
        <v>0.29192339716902582</v>
      </c>
    </row>
    <row r="324" spans="1:16" x14ac:dyDescent="0.25">
      <c r="A324" t="e" vm="325">
        <v>#VALUE!</v>
      </c>
      <c r="B324" s="3" t="str" cm="1">
        <f t="array" ref="B324">_FV(Table3[[#This Row],[Company]],"Ticker symbol",TRUE)</f>
        <v>FCX</v>
      </c>
      <c r="C324" s="18" t="str" cm="1">
        <f t="array" ref="C324">_FV(A324,"Industry")</f>
        <v>Metals &amp; Mining</v>
      </c>
      <c r="D324" s="4" cm="1">
        <f t="array" ref="D324">_FV(Table3[[#This Row],[Company]],"Price")</f>
        <v>33.86</v>
      </c>
      <c r="E324" s="8" cm="1">
        <f t="array" ref="E324">_FV(Table3[[#This Row],[Company]],"P/E",TRUE)</f>
        <v>87.392399999999995</v>
      </c>
      <c r="F324" s="5" cm="1">
        <f t="array" ref="F324">_FV(Table3[[#This Row],[Company]],"Change (%)",TRUE)</f>
        <v>-1.6555E-2</v>
      </c>
      <c r="G324" s="22" cm="1">
        <f t="array" ref="G324">_FV(Table3[[#This Row],[Company]],"Change % (Extended hours)",TRUE)</f>
        <v>1.181E-3</v>
      </c>
      <c r="H324" s="8" cm="1">
        <f t="array" ref="H324">_FV(Table3[[#This Row],[Company]],"Beta")</f>
        <v>2.1528999999999998</v>
      </c>
      <c r="I324" s="6" cm="1">
        <f t="array" ref="I324">_FV(Table3[[#This Row],[Company]],"Market cap",TRUE)</f>
        <v>50215480000</v>
      </c>
      <c r="J324" s="9" cm="1">
        <f t="array" ref="J324">_FV(Table3[[#This Row],[Company]],"Volume")</f>
        <v>24411817</v>
      </c>
      <c r="K324" s="9" cm="1">
        <f t="array" ref="K324">_FV(Table3[[#This Row],[Company]],"Volume average",TRUE)</f>
        <v>25290598</v>
      </c>
      <c r="L324" s="12">
        <f>Table3[[#This Row],[Volume]]/Table3[[#This Row],[Volume average]]</f>
        <v>0.96525266029692136</v>
      </c>
      <c r="M324" s="10">
        <f>(Table3[[#This Row],[Price]]-Table3[[#This Row],[52 week high]])/Table3[[#This Row],[52 week high]]</f>
        <v>-0.13401534526854225</v>
      </c>
      <c r="N324" s="4" cm="1">
        <f t="array" ref="N324">_FV(Table3[[#This Row],[Company]],"52 week high",TRUE)</f>
        <v>39.1</v>
      </c>
      <c r="O324" s="4" cm="1">
        <f t="array" ref="O324">_FV(Table3[[#This Row],[Company]],"52 week low",TRUE)</f>
        <v>4.82</v>
      </c>
      <c r="P324" s="10">
        <f>(Table3[[#This Row],[Price]]-Table3[[#This Row],[52 week low]]) /Table3[[#This Row],[52 week low]]</f>
        <v>6.0248962655601659</v>
      </c>
    </row>
    <row r="325" spans="1:16" x14ac:dyDescent="0.25">
      <c r="A325" t="e" vm="326">
        <v>#VALUE!</v>
      </c>
      <c r="B325" s="3" t="str" cm="1">
        <f t="array" ref="B325">_FV(Table3[[#This Row],[Company]],"Ticker symbol",TRUE)</f>
        <v>PYPL</v>
      </c>
      <c r="C325" s="18" t="str" cm="1">
        <f t="array" ref="C325">_FV(A325,"Industry")</f>
        <v>Software &amp; IT Services</v>
      </c>
      <c r="D325" s="4" cm="1">
        <f t="array" ref="D325">_FV(Table3[[#This Row],[Company]],"Price")</f>
        <v>241.76</v>
      </c>
      <c r="E325" s="8" cm="1">
        <f t="array" ref="E325">_FV(Table3[[#This Row],[Company]],"P/E",TRUE)</f>
        <v>63.905000000000001</v>
      </c>
      <c r="F325" s="5" cm="1">
        <f t="array" ref="F325">_FV(Table3[[#This Row],[Company]],"Change (%)",TRUE)</f>
        <v>6.9309000000000009E-2</v>
      </c>
      <c r="G325" s="22" cm="1">
        <f t="array" ref="G325">_FV(Table3[[#This Row],[Company]],"Change % (Extended hours)",TRUE)</f>
        <v>5.7499999999999999E-3</v>
      </c>
      <c r="H325" s="8" cm="1">
        <f t="array" ref="H325">_FV(Table3[[#This Row],[Company]],"Beta")</f>
        <v>1.2053</v>
      </c>
      <c r="I325" s="6" cm="1">
        <f t="array" ref="I325">_FV(Table3[[#This Row],[Company]],"Market cap",TRUE)</f>
        <v>264791100000</v>
      </c>
      <c r="J325" s="9" cm="1">
        <f t="array" ref="J325">_FV(Table3[[#This Row],[Company]],"Volume")</f>
        <v>12071203</v>
      </c>
      <c r="K325" s="9" cm="1">
        <f t="array" ref="K325">_FV(Table3[[#This Row],[Company]],"Volume average",TRUE)</f>
        <v>12516309</v>
      </c>
      <c r="L325" s="12">
        <f>Table3[[#This Row],[Volume]]/Table3[[#This Row],[Volume average]]</f>
        <v>0.96443791855889782</v>
      </c>
      <c r="M325" s="10">
        <f>(Table3[[#This Row],[Price]]-Table3[[#This Row],[52 week high]])/Table3[[#This Row],[52 week high]]</f>
        <v>-0.21795950054991264</v>
      </c>
      <c r="N325" s="4" cm="1">
        <f t="array" ref="N325">_FV(Table3[[#This Row],[Company]],"52 week high",TRUE)</f>
        <v>309.14</v>
      </c>
      <c r="O325" s="4" cm="1">
        <f t="array" ref="O325">_FV(Table3[[#This Row],[Company]],"52 week low",TRUE)</f>
        <v>82.07</v>
      </c>
      <c r="P325" s="10">
        <f>(Table3[[#This Row],[Price]]-Table3[[#This Row],[52 week low]]) /Table3[[#This Row],[52 week low]]</f>
        <v>1.9457779943950289</v>
      </c>
    </row>
    <row r="326" spans="1:16" x14ac:dyDescent="0.25">
      <c r="A326" t="e" vm="327">
        <v>#VALUE!</v>
      </c>
      <c r="B326" s="3" t="str" cm="1">
        <f t="array" ref="B326">_FV(Table3[[#This Row],[Company]],"Ticker symbol",TRUE)</f>
        <v>EA</v>
      </c>
      <c r="C326" s="18" t="str" cm="1">
        <f t="array" ref="C326">_FV(A326,"Industry")</f>
        <v>Software &amp; IT Services</v>
      </c>
      <c r="D326" s="4" cm="1">
        <f t="array" ref="D326">_FV(Table3[[#This Row],[Company]],"Price")</f>
        <v>130.93</v>
      </c>
      <c r="E326" s="8" cm="1">
        <f t="array" ref="E326">_FV(Table3[[#This Row],[Company]],"P/E",TRUE)</f>
        <v>31.5227</v>
      </c>
      <c r="F326" s="5" cm="1">
        <f t="array" ref="F326">_FV(Table3[[#This Row],[Company]],"Change (%)",TRUE)</f>
        <v>2.9243000000000002E-2</v>
      </c>
      <c r="G326" s="22" cm="1">
        <f t="array" ref="G326">_FV(Table3[[#This Row],[Company]],"Change % (Extended hours)",TRUE)</f>
        <v>-1.604E-3</v>
      </c>
      <c r="H326" s="8" cm="1">
        <f t="array" ref="H326">_FV(Table3[[#This Row],[Company]],"Beta")</f>
        <v>0.91790000000000005</v>
      </c>
      <c r="I326" s="6" cm="1">
        <f t="array" ref="I326">_FV(Table3[[#This Row],[Company]],"Market cap",TRUE)</f>
        <v>36588910000</v>
      </c>
      <c r="J326" s="9" cm="1">
        <f t="array" ref="J326">_FV(Table3[[#This Row],[Company]],"Volume")</f>
        <v>2936954</v>
      </c>
      <c r="K326" s="9" cm="1">
        <f t="array" ref="K326">_FV(Table3[[#This Row],[Company]],"Volume average",TRUE)</f>
        <v>3057444</v>
      </c>
      <c r="L326" s="12">
        <f>Table3[[#This Row],[Volume]]/Table3[[#This Row],[Volume average]]</f>
        <v>0.96059126512210857</v>
      </c>
      <c r="M326" s="10">
        <f>(Table3[[#This Row],[Price]]-Table3[[#This Row],[52 week high]])/Table3[[#This Row],[52 week high]]</f>
        <v>-0.12887558216899536</v>
      </c>
      <c r="N326" s="4" cm="1">
        <f t="array" ref="N326">_FV(Table3[[#This Row],[Company]],"52 week high",TRUE)</f>
        <v>150.30000000000001</v>
      </c>
      <c r="O326" s="4" cm="1">
        <f t="array" ref="O326">_FV(Table3[[#This Row],[Company]],"52 week low",TRUE)</f>
        <v>85.69</v>
      </c>
      <c r="P326" s="10">
        <f>(Table3[[#This Row],[Price]]-Table3[[#This Row],[52 week low]]) /Table3[[#This Row],[52 week low]]</f>
        <v>0.52794958571595296</v>
      </c>
    </row>
    <row r="327" spans="1:16" x14ac:dyDescent="0.25">
      <c r="A327" t="e" vm="328">
        <v>#VALUE!</v>
      </c>
      <c r="B327" s="3" t="str" cm="1">
        <f t="array" ref="B327">_FV(Table3[[#This Row],[Company]],"Ticker symbol",TRUE)</f>
        <v>FOXA</v>
      </c>
      <c r="C327" s="18" t="str" cm="1">
        <f t="array" ref="C327">_FV(A327,"Industry")</f>
        <v>Media &amp; Publishing</v>
      </c>
      <c r="D327" s="4" cm="1">
        <f t="array" ref="D327">_FV(Table3[[#This Row],[Company]],"Price")</f>
        <v>40.32</v>
      </c>
      <c r="E327" s="8" cm="1">
        <f t="array" ref="E327">_FV(Table3[[#This Row],[Company]],"P/E",TRUE)</f>
        <v>16.632999999999999</v>
      </c>
      <c r="F327" s="5" cm="1">
        <f t="array" ref="F327">_FV(Table3[[#This Row],[Company]],"Change (%)",TRUE)</f>
        <v>-4.2279999999999998E-2</v>
      </c>
      <c r="G327" s="22" cm="1">
        <f t="array" ref="G327">_FV(Table3[[#This Row],[Company]],"Change % (Extended hours)",TRUE)</f>
        <v>-7.4399999999999996E-3</v>
      </c>
      <c r="H327" s="3" t="e" cm="1" vm="71">
        <f t="array" ref="H327">_FV(Table3[[#This Row],[Company]],"Beta")</f>
        <v>#VALUE!</v>
      </c>
      <c r="I327" s="6" cm="1">
        <f t="array" ref="I327">_FV(Table3[[#This Row],[Company]],"Market cap",TRUE)</f>
        <v>24405890000</v>
      </c>
      <c r="J327" s="9" cm="1">
        <f t="array" ref="J327">_FV(Table3[[#This Row],[Company]],"Volume")</f>
        <v>5377651</v>
      </c>
      <c r="K327" s="9" cm="1">
        <f t="array" ref="K327">_FV(Table3[[#This Row],[Company]],"Volume average",TRUE)</f>
        <v>5607789</v>
      </c>
      <c r="L327" s="12">
        <f>Table3[[#This Row],[Volume]]/Table3[[#This Row],[Volume average]]</f>
        <v>0.95896100941030415</v>
      </c>
      <c r="M327" s="10">
        <f>(Table3[[#This Row],[Price]]-Table3[[#This Row],[52 week high]])/Table3[[#This Row],[52 week high]]</f>
        <v>-5.406958875956891E-2</v>
      </c>
      <c r="N327" s="4" cm="1">
        <f t="array" ref="N327">_FV(Table3[[#This Row],[Company]],"52 week high",TRUE)</f>
        <v>42.624699999999997</v>
      </c>
      <c r="O327" s="4" cm="1">
        <f t="array" ref="O327">_FV(Table3[[#This Row],[Company]],"52 week low",TRUE)</f>
        <v>19.809999999999999</v>
      </c>
      <c r="P327" s="10">
        <f>(Table3[[#This Row],[Price]]-Table3[[#This Row],[52 week low]]) /Table3[[#This Row],[52 week low]]</f>
        <v>1.0353356890459366</v>
      </c>
    </row>
    <row r="328" spans="1:16" x14ac:dyDescent="0.25">
      <c r="A328" t="e" vm="329">
        <v>#VALUE!</v>
      </c>
      <c r="B328" s="3" t="str" cm="1">
        <f t="array" ref="B328">_FV(Table3[[#This Row],[Company]],"Ticker symbol",TRUE)</f>
        <v>SRE</v>
      </c>
      <c r="C328" s="18" t="str" cm="1">
        <f t="array" ref="C328">_FV(A328,"Industry")</f>
        <v>Multiline Utilities</v>
      </c>
      <c r="D328" s="4" cm="1">
        <f t="array" ref="D328">_FV(Table3[[#This Row],[Company]],"Price")</f>
        <v>123.43</v>
      </c>
      <c r="E328" s="8" cm="1">
        <f t="array" ref="E328">_FV(Table3[[#This Row],[Company]],"P/E",TRUE)</f>
        <v>19.218699999999998</v>
      </c>
      <c r="F328" s="5" cm="1">
        <f t="array" ref="F328">_FV(Table3[[#This Row],[Company]],"Change (%)",TRUE)</f>
        <v>4.2309999999999995E-3</v>
      </c>
      <c r="G328" s="22" cm="1">
        <f t="array" ref="G328">_FV(Table3[[#This Row],[Company]],"Change % (Extended hours)",TRUE)</f>
        <v>0</v>
      </c>
      <c r="H328" s="8" cm="1">
        <f t="array" ref="H328">_FV(Table3[[#This Row],[Company]],"Beta")</f>
        <v>0.61219999999999997</v>
      </c>
      <c r="I328" s="6" cm="1">
        <f t="array" ref="I328">_FV(Table3[[#This Row],[Company]],"Market cap",TRUE)</f>
        <v>37191500000</v>
      </c>
      <c r="J328" s="9" cm="1">
        <f t="array" ref="J328">_FV(Table3[[#This Row],[Company]],"Volume")</f>
        <v>1281872</v>
      </c>
      <c r="K328" s="9" cm="1">
        <f t="array" ref="K328">_FV(Table3[[#This Row],[Company]],"Volume average",TRUE)</f>
        <v>1338816</v>
      </c>
      <c r="L328" s="12">
        <f>Table3[[#This Row],[Volume]]/Table3[[#This Row],[Volume average]]</f>
        <v>0.95746689612314162</v>
      </c>
      <c r="M328" s="10">
        <f>(Table3[[#This Row],[Price]]-Table3[[#This Row],[52 week high]])/Table3[[#This Row],[52 week high]]</f>
        <v>-0.10213137411798932</v>
      </c>
      <c r="N328" s="4" cm="1">
        <f t="array" ref="N328">_FV(Table3[[#This Row],[Company]],"52 week high",TRUE)</f>
        <v>137.47</v>
      </c>
      <c r="O328" s="4" cm="1">
        <f t="array" ref="O328">_FV(Table3[[#This Row],[Company]],"52 week low",TRUE)</f>
        <v>88</v>
      </c>
      <c r="P328" s="10">
        <f>(Table3[[#This Row],[Price]]-Table3[[#This Row],[52 week low]]) /Table3[[#This Row],[52 week low]]</f>
        <v>0.40261363636363645</v>
      </c>
    </row>
    <row r="329" spans="1:16" x14ac:dyDescent="0.25">
      <c r="A329" t="e" vm="330">
        <v>#VALUE!</v>
      </c>
      <c r="B329" s="3" t="str" cm="1">
        <f t="array" ref="B329">_FV(Table3[[#This Row],[Company]],"Ticker symbol",TRUE)</f>
        <v>IBM</v>
      </c>
      <c r="C329" s="18" t="str" cm="1">
        <f t="array" ref="C329">_FV(A329,"Industry")</f>
        <v>Software &amp; IT Services</v>
      </c>
      <c r="D329" s="4" cm="1">
        <f t="array" ref="D329">_FV(Table3[[#This Row],[Company]],"Price")</f>
        <v>124.18</v>
      </c>
      <c r="E329" s="8" cm="1">
        <f t="array" ref="E329">_FV(Table3[[#This Row],[Company]],"P/E",TRUE)</f>
        <v>19.939399999999999</v>
      </c>
      <c r="F329" s="5" cm="1">
        <f t="array" ref="F329">_FV(Table3[[#This Row],[Company]],"Change (%)",TRUE)</f>
        <v>-5.0480000000000004E-3</v>
      </c>
      <c r="G329" s="22" cm="1">
        <f t="array" ref="G329">_FV(Table3[[#This Row],[Company]],"Change % (Extended hours)",TRUE)</f>
        <v>-6.4420000000000005E-4</v>
      </c>
      <c r="H329" s="8" cm="1">
        <f t="array" ref="H329">_FV(Table3[[#This Row],[Company]],"Beta")</f>
        <v>1.1957</v>
      </c>
      <c r="I329" s="6" cm="1">
        <f t="array" ref="I329">_FV(Table3[[#This Row],[Company]],"Market cap",TRUE)</f>
        <v>111529500000</v>
      </c>
      <c r="J329" s="9" cm="1">
        <f t="array" ref="J329">_FV(Table3[[#This Row],[Company]],"Volume")</f>
        <v>5609029</v>
      </c>
      <c r="K329" s="9" cm="1">
        <f t="array" ref="K329">_FV(Table3[[#This Row],[Company]],"Volume average",TRUE)</f>
        <v>5865141</v>
      </c>
      <c r="L329" s="12">
        <f>Table3[[#This Row],[Volume]]/Table3[[#This Row],[Volume average]]</f>
        <v>0.95633318960277336</v>
      </c>
      <c r="M329" s="10">
        <f>(Table3[[#This Row],[Price]]-Table3[[#This Row],[52 week high]])/Table3[[#This Row],[52 week high]]</f>
        <v>-8.6105387106270151E-2</v>
      </c>
      <c r="N329" s="4" cm="1">
        <f t="array" ref="N329">_FV(Table3[[#This Row],[Company]],"52 week high",TRUE)</f>
        <v>135.88</v>
      </c>
      <c r="O329" s="4" cm="1">
        <f t="array" ref="O329">_FV(Table3[[#This Row],[Company]],"52 week low",TRUE)</f>
        <v>90.56</v>
      </c>
      <c r="P329" s="10">
        <f>(Table3[[#This Row],[Price]]-Table3[[#This Row],[52 week low]]) /Table3[[#This Row],[52 week low]]</f>
        <v>0.37124558303886929</v>
      </c>
    </row>
    <row r="330" spans="1:16" x14ac:dyDescent="0.25">
      <c r="A330" t="e" vm="331">
        <v>#VALUE!</v>
      </c>
      <c r="B330" s="3" t="str" cm="1">
        <f t="array" ref="B330">_FV(Table3[[#This Row],[Company]],"Ticker symbol",TRUE)</f>
        <v>NRG</v>
      </c>
      <c r="C330" s="18" t="str" cm="1">
        <f t="array" ref="C330">_FV(A330,"Industry")</f>
        <v>Electrical Utilities &amp; IPPs</v>
      </c>
      <c r="D330" s="4" cm="1">
        <f t="array" ref="D330">_FV(Table3[[#This Row],[Company]],"Price")</f>
        <v>42.83</v>
      </c>
      <c r="E330" s="8" cm="1">
        <f t="array" ref="E330">_FV(Table3[[#This Row],[Company]],"P/E",TRUE)</f>
        <v>20.211200000000002</v>
      </c>
      <c r="F330" s="5" cm="1">
        <f t="array" ref="F330">_FV(Table3[[#This Row],[Company]],"Change (%)",TRUE)</f>
        <v>2.8825E-2</v>
      </c>
      <c r="G330" s="22" cm="1">
        <f t="array" ref="G330">_FV(Table3[[#This Row],[Company]],"Change % (Extended hours)",TRUE)</f>
        <v>4.6699999999999997E-4</v>
      </c>
      <c r="H330" s="8" cm="1">
        <f t="array" ref="H330">_FV(Table3[[#This Row],[Company]],"Beta")</f>
        <v>0.84409999999999996</v>
      </c>
      <c r="I330" s="6" cm="1">
        <f t="array" ref="I330">_FV(Table3[[#This Row],[Company]],"Market cap",TRUE)</f>
        <v>10186360000</v>
      </c>
      <c r="J330" s="9" cm="1">
        <f t="array" ref="J330">_FV(Table3[[#This Row],[Company]],"Volume")</f>
        <v>3653012</v>
      </c>
      <c r="K330" s="9" cm="1">
        <f t="array" ref="K330">_FV(Table3[[#This Row],[Company]],"Volume average",TRUE)</f>
        <v>3820708</v>
      </c>
      <c r="L330" s="12">
        <f>Table3[[#This Row],[Volume]]/Table3[[#This Row],[Volume average]]</f>
        <v>0.95610865839525028</v>
      </c>
      <c r="M330" s="10">
        <f>(Table3[[#This Row],[Price]]-Table3[[#This Row],[52 week high]])/Table3[[#This Row],[52 week high]]</f>
        <v>-1.6306844281120829E-2</v>
      </c>
      <c r="N330" s="4" cm="1">
        <f t="array" ref="N330">_FV(Table3[[#This Row],[Company]],"52 week high",TRUE)</f>
        <v>43.54</v>
      </c>
      <c r="O330" s="4" cm="1">
        <f t="array" ref="O330">_FV(Table3[[#This Row],[Company]],"52 week low",TRUE)</f>
        <v>19.54</v>
      </c>
      <c r="P330" s="10">
        <f>(Table3[[#This Row],[Price]]-Table3[[#This Row],[52 week low]]) /Table3[[#This Row],[52 week low]]</f>
        <v>1.1919140225179119</v>
      </c>
    </row>
    <row r="331" spans="1:16" x14ac:dyDescent="0.25">
      <c r="A331" t="e" vm="332">
        <v>#VALUE!</v>
      </c>
      <c r="B331" s="3" t="str" cm="1">
        <f t="array" ref="B331">_FV(Table3[[#This Row],[Company]],"Ticker symbol",TRUE)</f>
        <v>WHR</v>
      </c>
      <c r="C331" s="18" t="str" cm="1">
        <f t="array" ref="C331">_FV(A331,"Industry")</f>
        <v>Household Goods</v>
      </c>
      <c r="D331" s="4" cm="1">
        <f t="array" ref="D331">_FV(Table3[[#This Row],[Company]],"Price")</f>
        <v>198.84</v>
      </c>
      <c r="E331" s="8" cm="1">
        <f t="array" ref="E331">_FV(Table3[[#This Row],[Company]],"P/E",TRUE)</f>
        <v>11.875500000000001</v>
      </c>
      <c r="F331" s="5" cm="1">
        <f t="array" ref="F331">_FV(Table3[[#This Row],[Company]],"Change (%)",TRUE)</f>
        <v>-1.5595000000000001E-2</v>
      </c>
      <c r="G331" s="22" cm="1">
        <f t="array" ref="G331">_FV(Table3[[#This Row],[Company]],"Change % (Extended hours)",TRUE)</f>
        <v>0</v>
      </c>
      <c r="H331" s="8" cm="1">
        <f t="array" ref="H331">_FV(Table3[[#This Row],[Company]],"Beta")</f>
        <v>1.857</v>
      </c>
      <c r="I331" s="6" cm="1">
        <f t="array" ref="I331">_FV(Table3[[#This Row],[Company]],"Market cap",TRUE)</f>
        <v>12679220000</v>
      </c>
      <c r="J331" s="9" cm="1">
        <f t="array" ref="J331">_FV(Table3[[#This Row],[Company]],"Volume")</f>
        <v>634971</v>
      </c>
      <c r="K331" s="9" cm="1">
        <f t="array" ref="K331">_FV(Table3[[#This Row],[Company]],"Volume average",TRUE)</f>
        <v>664357</v>
      </c>
      <c r="L331" s="12">
        <f>Table3[[#This Row],[Volume]]/Table3[[#This Row],[Volume average]]</f>
        <v>0.95576775739549669</v>
      </c>
      <c r="M331" s="10">
        <f>(Table3[[#This Row],[Price]]-Table3[[#This Row],[52 week high]])/Table3[[#This Row],[52 week high]]</f>
        <v>-7.3784237003912817E-2</v>
      </c>
      <c r="N331" s="4" cm="1">
        <f t="array" ref="N331">_FV(Table3[[#This Row],[Company]],"52 week high",TRUE)</f>
        <v>214.68</v>
      </c>
      <c r="O331" s="4" cm="1">
        <f t="array" ref="O331">_FV(Table3[[#This Row],[Company]],"52 week low",TRUE)</f>
        <v>64</v>
      </c>
      <c r="P331" s="10">
        <f>(Table3[[#This Row],[Price]]-Table3[[#This Row],[52 week low]]) /Table3[[#This Row],[52 week low]]</f>
        <v>2.1068750000000001</v>
      </c>
    </row>
    <row r="332" spans="1:16" x14ac:dyDescent="0.25">
      <c r="A332" t="e" vm="333">
        <v>#VALUE!</v>
      </c>
      <c r="B332" s="3" t="str" cm="1">
        <f t="array" ref="B332">_FV(Table3[[#This Row],[Company]],"Ticker symbol",TRUE)</f>
        <v>COP</v>
      </c>
      <c r="C332" s="18" t="str" cm="1">
        <f t="array" ref="C332">_FV(A332,"Industry")</f>
        <v>Oil &amp; Gas</v>
      </c>
      <c r="D332" s="4" cm="1">
        <f t="array" ref="D332">_FV(Table3[[#This Row],[Company]],"Price")</f>
        <v>57.9</v>
      </c>
      <c r="E332" s="8" cm="1">
        <f t="array" ref="E332">_FV(Table3[[#This Row],[Company]],"P/E",TRUE)</f>
        <v>0</v>
      </c>
      <c r="F332" s="5" cm="1">
        <f t="array" ref="F332">_FV(Table3[[#This Row],[Company]],"Change (%)",TRUE)</f>
        <v>-1.4971000000000002E-2</v>
      </c>
      <c r="G332" s="22" cm="1">
        <f t="array" ref="G332">_FV(Table3[[#This Row],[Company]],"Change % (Extended hours)",TRUE)</f>
        <v>-5.1810000000000007E-4</v>
      </c>
      <c r="H332" s="8" cm="1">
        <f t="array" ref="H332">_FV(Table3[[#This Row],[Company]],"Beta")</f>
        <v>1.7932999999999999</v>
      </c>
      <c r="I332" s="6" cm="1">
        <f t="array" ref="I332">_FV(Table3[[#This Row],[Company]],"Market cap",TRUE)</f>
        <v>79631300000</v>
      </c>
      <c r="J332" s="9" cm="1">
        <f t="array" ref="J332">_FV(Table3[[#This Row],[Company]],"Volume")</f>
        <v>10193217</v>
      </c>
      <c r="K332" s="9" cm="1">
        <f t="array" ref="K332">_FV(Table3[[#This Row],[Company]],"Volume average",TRUE)</f>
        <v>10665107</v>
      </c>
      <c r="L332" s="12">
        <f>Table3[[#This Row],[Volume]]/Table3[[#This Row],[Volume average]]</f>
        <v>0.95575384288221399</v>
      </c>
      <c r="M332" s="10">
        <f>(Table3[[#This Row],[Price]]-Table3[[#This Row],[52 week high]])/Table3[[#This Row],[52 week high]]</f>
        <v>-3.4034034034034023E-2</v>
      </c>
      <c r="N332" s="4" cm="1">
        <f t="array" ref="N332">_FV(Table3[[#This Row],[Company]],"52 week high",TRUE)</f>
        <v>59.94</v>
      </c>
      <c r="O332" s="4" cm="1">
        <f t="array" ref="O332">_FV(Table3[[#This Row],[Company]],"52 week low",TRUE)</f>
        <v>20.84</v>
      </c>
      <c r="P332" s="10">
        <f>(Table3[[#This Row],[Price]]-Table3[[#This Row],[52 week low]]) /Table3[[#This Row],[52 week low]]</f>
        <v>1.7783109404990405</v>
      </c>
    </row>
    <row r="333" spans="1:16" x14ac:dyDescent="0.25">
      <c r="A333" t="e" vm="334">
        <v>#VALUE!</v>
      </c>
      <c r="B333" s="3" t="str" cm="1">
        <f t="array" ref="B333">_FV(Table3[[#This Row],[Company]],"Ticker symbol",TRUE)</f>
        <v>UHS</v>
      </c>
      <c r="C333" s="18" t="str" cm="1">
        <f t="array" ref="C333">_FV(A333,"Industry")</f>
        <v>Healthcare Providers &amp; Services</v>
      </c>
      <c r="D333" s="4" cm="1">
        <f t="array" ref="D333">_FV(Table3[[#This Row],[Company]],"Price")</f>
        <v>131.36000000000001</v>
      </c>
      <c r="E333" s="8" cm="1">
        <f t="array" ref="E333">_FV(Table3[[#This Row],[Company]],"P/E",TRUE)</f>
        <v>12.225</v>
      </c>
      <c r="F333" s="5" cm="1">
        <f t="array" ref="F333">_FV(Table3[[#This Row],[Company]],"Change (%)",TRUE)</f>
        <v>-2.3925999999999999E-2</v>
      </c>
      <c r="G333" s="22" cm="1">
        <f t="array" ref="G333">_FV(Table3[[#This Row],[Company]],"Change % (Extended hours)",TRUE)</f>
        <v>0</v>
      </c>
      <c r="H333" s="8" cm="1">
        <f t="array" ref="H333">_FV(Table3[[#This Row],[Company]],"Beta")</f>
        <v>1.1691</v>
      </c>
      <c r="I333" s="6" cm="1">
        <f t="array" ref="I333">_FV(Table3[[#This Row],[Company]],"Market cap",TRUE)</f>
        <v>11451370000</v>
      </c>
      <c r="J333" s="9" cm="1">
        <f t="array" ref="J333">_FV(Table3[[#This Row],[Company]],"Volume")</f>
        <v>584643</v>
      </c>
      <c r="K333" s="9" cm="1">
        <f t="array" ref="K333">_FV(Table3[[#This Row],[Company]],"Volume average",TRUE)</f>
        <v>614536</v>
      </c>
      <c r="L333" s="12">
        <f>Table3[[#This Row],[Volume]]/Table3[[#This Row],[Volume average]]</f>
        <v>0.95135679602171397</v>
      </c>
      <c r="M333" s="10">
        <f>(Table3[[#This Row],[Price]]-Table3[[#This Row],[52 week high]])/Table3[[#This Row],[52 week high]]</f>
        <v>-8.6731324086626996E-2</v>
      </c>
      <c r="N333" s="4" cm="1">
        <f t="array" ref="N333">_FV(Table3[[#This Row],[Company]],"52 week high",TRUE)</f>
        <v>143.83500000000001</v>
      </c>
      <c r="O333" s="4" cm="1">
        <f t="array" ref="O333">_FV(Table3[[#This Row],[Company]],"52 week low",TRUE)</f>
        <v>65.2</v>
      </c>
      <c r="P333" s="10">
        <f>(Table3[[#This Row],[Price]]-Table3[[#This Row],[52 week low]]) /Table3[[#This Row],[52 week low]]</f>
        <v>1.0147239263803682</v>
      </c>
    </row>
    <row r="334" spans="1:16" ht="24.75" x14ac:dyDescent="0.25">
      <c r="A334" t="e" vm="335">
        <v>#VALUE!</v>
      </c>
      <c r="B334" s="3" t="str" cm="1">
        <f t="array" ref="B334">_FV(Table3[[#This Row],[Company]],"Ticker symbol",TRUE)</f>
        <v>BK</v>
      </c>
      <c r="C334" s="18" t="str" cm="1">
        <f t="array" ref="C334">_FV(A334,"Industry")</f>
        <v>Investment Banking &amp; Investment Services</v>
      </c>
      <c r="D334" s="4" cm="1">
        <f t="array" ref="D334">_FV(Table3[[#This Row],[Company]],"Price")</f>
        <v>44.94</v>
      </c>
      <c r="E334" s="8" cm="1">
        <f t="array" ref="E334">_FV(Table3[[#This Row],[Company]],"P/E",TRUE)</f>
        <v>11.9092</v>
      </c>
      <c r="F334" s="5" cm="1">
        <f t="array" ref="F334">_FV(Table3[[#This Row],[Company]],"Change (%)",TRUE)</f>
        <v>-1.5122E-2</v>
      </c>
      <c r="G334" s="22" cm="1">
        <f t="array" ref="G334">_FV(Table3[[#This Row],[Company]],"Change % (Extended hours)",TRUE)</f>
        <v>-1.8468999999999999E-2</v>
      </c>
      <c r="H334" s="8" cm="1">
        <f t="array" ref="H334">_FV(Table3[[#This Row],[Company]],"Beta")</f>
        <v>1.0398000000000001</v>
      </c>
      <c r="I334" s="6" cm="1">
        <f t="array" ref="I334">_FV(Table3[[#This Row],[Company]],"Market cap",TRUE)</f>
        <v>40015290000</v>
      </c>
      <c r="J334" s="9" cm="1">
        <f t="array" ref="J334">_FV(Table3[[#This Row],[Company]],"Volume")</f>
        <v>6057814</v>
      </c>
      <c r="K334" s="9" cm="1">
        <f t="array" ref="K334">_FV(Table3[[#This Row],[Company]],"Volume average",TRUE)</f>
        <v>6367863</v>
      </c>
      <c r="L334" s="12">
        <f>Table3[[#This Row],[Volume]]/Table3[[#This Row],[Volume average]]</f>
        <v>0.95131035325351687</v>
      </c>
      <c r="M334" s="10">
        <f>(Table3[[#This Row],[Price]]-Table3[[#This Row],[52 week high]])/Table3[[#This Row],[52 week high]]</f>
        <v>-4.0485778094721613E-2</v>
      </c>
      <c r="N334" s="4" cm="1">
        <f t="array" ref="N334">_FV(Table3[[#This Row],[Company]],"52 week high",TRUE)</f>
        <v>46.836199999999998</v>
      </c>
      <c r="O334" s="4" cm="1">
        <f t="array" ref="O334">_FV(Table3[[#This Row],[Company]],"52 week low",TRUE)</f>
        <v>26.4</v>
      </c>
      <c r="P334" s="10">
        <f>(Table3[[#This Row],[Price]]-Table3[[#This Row],[52 week low]]) /Table3[[#This Row],[52 week low]]</f>
        <v>0.70227272727272727</v>
      </c>
    </row>
    <row r="335" spans="1:16" ht="24.75" x14ac:dyDescent="0.25">
      <c r="A335" t="e" vm="336">
        <v>#VALUE!</v>
      </c>
      <c r="B335" s="3" t="str" cm="1">
        <f t="array" ref="B335">_FV(Table3[[#This Row],[Company]],"Ticker symbol",TRUE)</f>
        <v>PHM</v>
      </c>
      <c r="C335" s="18" t="str" cm="1">
        <f t="array" ref="C335">_FV(A335,"Industry")</f>
        <v>Homebuilding &amp; Construction Supplies</v>
      </c>
      <c r="D335" s="4" cm="1">
        <f t="array" ref="D335">_FV(Table3[[#This Row],[Company]],"Price")</f>
        <v>47.34</v>
      </c>
      <c r="E335" s="8" cm="1">
        <f t="array" ref="E335">_FV(Table3[[#This Row],[Company]],"P/E",TRUE)</f>
        <v>9.141</v>
      </c>
      <c r="F335" s="5" cm="1">
        <f t="array" ref="F335">_FV(Table3[[#This Row],[Company]],"Change (%)",TRUE)</f>
        <v>-1.4760000000000001E-3</v>
      </c>
      <c r="G335" s="22" cm="1">
        <f t="array" ref="G335">_FV(Table3[[#This Row],[Company]],"Change % (Extended hours)",TRUE)</f>
        <v>0</v>
      </c>
      <c r="H335" s="8" cm="1">
        <f t="array" ref="H335">_FV(Table3[[#This Row],[Company]],"Beta")</f>
        <v>1.4079999999999999</v>
      </c>
      <c r="I335" s="6" cm="1">
        <f t="array" ref="I335">_FV(Table3[[#This Row],[Company]],"Market cap",TRUE)</f>
        <v>12606050000</v>
      </c>
      <c r="J335" s="9" cm="1">
        <f t="array" ref="J335">_FV(Table3[[#This Row],[Company]],"Volume")</f>
        <v>2716690</v>
      </c>
      <c r="K335" s="9" cm="1">
        <f t="array" ref="K335">_FV(Table3[[#This Row],[Company]],"Volume average",TRUE)</f>
        <v>2856793</v>
      </c>
      <c r="L335" s="12">
        <f>Table3[[#This Row],[Volume]]/Table3[[#This Row],[Volume average]]</f>
        <v>0.95095794480034079</v>
      </c>
      <c r="M335" s="10">
        <f>(Table3[[#This Row],[Price]]-Table3[[#This Row],[52 week high]])/Table3[[#This Row],[52 week high]]</f>
        <v>-5.7535337447740267E-2</v>
      </c>
      <c r="N335" s="4" cm="1">
        <f t="array" ref="N335">_FV(Table3[[#This Row],[Company]],"52 week high",TRUE)</f>
        <v>50.23</v>
      </c>
      <c r="O335" s="4" cm="1">
        <f t="array" ref="O335">_FV(Table3[[#This Row],[Company]],"52 week low",TRUE)</f>
        <v>17.12</v>
      </c>
      <c r="P335" s="10">
        <f>(Table3[[#This Row],[Price]]-Table3[[#This Row],[52 week low]]) /Table3[[#This Row],[52 week low]]</f>
        <v>1.7651869158878506</v>
      </c>
    </row>
    <row r="336" spans="1:16" ht="24.75" x14ac:dyDescent="0.25">
      <c r="A336" t="e" vm="337">
        <v>#VALUE!</v>
      </c>
      <c r="B336" s="3" t="str" cm="1">
        <f t="array" ref="B336">_FV(Table3[[#This Row],[Company]],"Ticker symbol",TRUE)</f>
        <v>RSG</v>
      </c>
      <c r="C336" s="18" t="str" cm="1">
        <f t="array" ref="C336">_FV(A336,"Industry")</f>
        <v>Professional &amp; Commercial Services</v>
      </c>
      <c r="D336" s="4" cm="1">
        <f t="array" ref="D336">_FV(Table3[[#This Row],[Company]],"Price")</f>
        <v>94.63</v>
      </c>
      <c r="E336" s="8" cm="1">
        <f t="array" ref="E336">_FV(Table3[[#This Row],[Company]],"P/E",TRUE)</f>
        <v>31.625599999999999</v>
      </c>
      <c r="F336" s="5" cm="1">
        <f t="array" ref="F336">_FV(Table3[[#This Row],[Company]],"Change (%)",TRUE)</f>
        <v>-1.056E-2</v>
      </c>
      <c r="G336" s="22" cm="1">
        <f t="array" ref="G336">_FV(Table3[[#This Row],[Company]],"Change % (Extended hours)",TRUE)</f>
        <v>1.0569999999999999E-4</v>
      </c>
      <c r="H336" s="8" cm="1">
        <f t="array" ref="H336">_FV(Table3[[#This Row],[Company]],"Beta")</f>
        <v>0.67020000000000002</v>
      </c>
      <c r="I336" s="6" cm="1">
        <f t="array" ref="I336">_FV(Table3[[#This Row],[Company]],"Market cap",TRUE)</f>
        <v>30499440000</v>
      </c>
      <c r="J336" s="9" cm="1">
        <f t="array" ref="J336">_FV(Table3[[#This Row],[Company]],"Volume")</f>
        <v>1503989</v>
      </c>
      <c r="K336" s="9" cm="1">
        <f t="array" ref="K336">_FV(Table3[[#This Row],[Company]],"Volume average",TRUE)</f>
        <v>1582407</v>
      </c>
      <c r="L336" s="12">
        <f>Table3[[#This Row],[Volume]]/Table3[[#This Row],[Volume average]]</f>
        <v>0.95044384914879676</v>
      </c>
      <c r="M336" s="10">
        <f>(Table3[[#This Row],[Price]]-Table3[[#This Row],[52 week high]])/Table3[[#This Row],[52 week high]]</f>
        <v>-8.8255130552076413E-2</v>
      </c>
      <c r="N336" s="4" cm="1">
        <f t="array" ref="N336">_FV(Table3[[#This Row],[Company]],"52 week high",TRUE)</f>
        <v>103.79</v>
      </c>
      <c r="O336" s="4" cm="1">
        <f t="array" ref="O336">_FV(Table3[[#This Row],[Company]],"52 week low",TRUE)</f>
        <v>65.37</v>
      </c>
      <c r="P336" s="10">
        <f>(Table3[[#This Row],[Price]]-Table3[[#This Row],[52 week low]]) /Table3[[#This Row],[52 week low]]</f>
        <v>0.44760593544439325</v>
      </c>
    </row>
    <row r="337" spans="1:16" x14ac:dyDescent="0.25">
      <c r="A337" t="e" vm="338">
        <v>#VALUE!</v>
      </c>
      <c r="B337" s="3" t="str" cm="1">
        <f t="array" ref="B337">_FV(Table3[[#This Row],[Company]],"Ticker symbol",TRUE)</f>
        <v>CB</v>
      </c>
      <c r="C337" s="18" t="str" cm="1">
        <f t="array" ref="C337">_FV(A337,"Industry")</f>
        <v>Insurance</v>
      </c>
      <c r="D337" s="4" cm="1">
        <f t="array" ref="D337">_FV(Table3[[#This Row],[Company]],"Price")</f>
        <v>169.65</v>
      </c>
      <c r="E337" s="8" cm="1">
        <f t="array" ref="E337">_FV(Table3[[#This Row],[Company]],"P/E",TRUE)</f>
        <v>22.229700000000001</v>
      </c>
      <c r="F337" s="5" cm="1">
        <f t="array" ref="F337">_FV(Table3[[#This Row],[Company]],"Change (%)",TRUE)</f>
        <v>-2.0666000000000004E-2</v>
      </c>
      <c r="G337" s="22" cm="1">
        <f t="array" ref="G337">_FV(Table3[[#This Row],[Company]],"Change % (Extended hours)",TRUE)</f>
        <v>0</v>
      </c>
      <c r="H337" s="8" cm="1">
        <f t="array" ref="H337">_FV(Table3[[#This Row],[Company]],"Beta")</f>
        <v>0.7087</v>
      </c>
      <c r="I337" s="6" cm="1">
        <f t="array" ref="I337">_FV(Table3[[#This Row],[Company]],"Market cap",TRUE)</f>
        <v>77992460000</v>
      </c>
      <c r="J337" s="9" cm="1">
        <f t="array" ref="J337">_FV(Table3[[#This Row],[Company]],"Volume")</f>
        <v>1784127</v>
      </c>
      <c r="K337" s="9" cm="1">
        <f t="array" ref="K337">_FV(Table3[[#This Row],[Company]],"Volume average",TRUE)</f>
        <v>1878854</v>
      </c>
      <c r="L337" s="12">
        <f>Table3[[#This Row],[Volume]]/Table3[[#This Row],[Volume average]]</f>
        <v>0.94958256469102975</v>
      </c>
      <c r="M337" s="10">
        <f>(Table3[[#This Row],[Price]]-Table3[[#This Row],[52 week high]])/Table3[[#This Row],[52 week high]]</f>
        <v>-3.826530612244898E-2</v>
      </c>
      <c r="N337" s="4" cm="1">
        <f t="array" ref="N337">_FV(Table3[[#This Row],[Company]],"52 week high",TRUE)</f>
        <v>176.4</v>
      </c>
      <c r="O337" s="4" cm="1">
        <f t="array" ref="O337">_FV(Table3[[#This Row],[Company]],"52 week low",TRUE)</f>
        <v>87.35</v>
      </c>
      <c r="P337" s="10">
        <f>(Table3[[#This Row],[Price]]-Table3[[#This Row],[52 week low]]) /Table3[[#This Row],[52 week low]]</f>
        <v>0.94218660560961665</v>
      </c>
    </row>
    <row r="338" spans="1:16" x14ac:dyDescent="0.25">
      <c r="A338" t="e" vm="339">
        <v>#VALUE!</v>
      </c>
      <c r="B338" s="3" t="str" cm="1">
        <f t="array" ref="B338">_FV(Table3[[#This Row],[Company]],"Ticker symbol",TRUE)</f>
        <v>ABBV</v>
      </c>
      <c r="C338" s="18" t="str" cm="1">
        <f t="array" ref="C338">_FV(A338,"Industry")</f>
        <v>Pharmaceuticals</v>
      </c>
      <c r="D338" s="4" cm="1">
        <f t="array" ref="D338">_FV(Table3[[#This Row],[Company]],"Price")</f>
        <v>106.79</v>
      </c>
      <c r="E338" s="8" cm="1">
        <f t="array" ref="E338">_FV(Table3[[#This Row],[Company]],"P/E",TRUE)</f>
        <v>39.156599999999997</v>
      </c>
      <c r="F338" s="5" cm="1">
        <f t="array" ref="F338">_FV(Table3[[#This Row],[Company]],"Change (%)",TRUE)</f>
        <v>6.4080000000000005E-3</v>
      </c>
      <c r="G338" s="22" cm="1">
        <f t="array" ref="G338">_FV(Table3[[#This Row],[Company]],"Change % (Extended hours)",TRUE)</f>
        <v>8.4279999999999989E-4</v>
      </c>
      <c r="H338" s="8" cm="1">
        <f t="array" ref="H338">_FV(Table3[[#This Row],[Company]],"Beta")</f>
        <v>0.81769999999999998</v>
      </c>
      <c r="I338" s="6" cm="1">
        <f t="array" ref="I338">_FV(Table3[[#This Row],[Company]],"Market cap",TRUE)</f>
        <v>187377700000</v>
      </c>
      <c r="J338" s="9" cm="1">
        <f t="array" ref="J338">_FV(Table3[[#This Row],[Company]],"Volume")</f>
        <v>6857541</v>
      </c>
      <c r="K338" s="9" cm="1">
        <f t="array" ref="K338">_FV(Table3[[#This Row],[Company]],"Volume average",TRUE)</f>
        <v>7230847</v>
      </c>
      <c r="L338" s="12">
        <f>Table3[[#This Row],[Volume]]/Table3[[#This Row],[Volume average]]</f>
        <v>0.94837312973155152</v>
      </c>
      <c r="M338" s="10">
        <f>(Table3[[#This Row],[Price]]-Table3[[#This Row],[52 week high]])/Table3[[#This Row],[52 week high]]</f>
        <v>-5.8372277576933168E-2</v>
      </c>
      <c r="N338" s="4" cm="1">
        <f t="array" ref="N338">_FV(Table3[[#This Row],[Company]],"52 week high",TRUE)</f>
        <v>113.41</v>
      </c>
      <c r="O338" s="4" cm="1">
        <f t="array" ref="O338">_FV(Table3[[#This Row],[Company]],"52 week low",TRUE)</f>
        <v>62.55</v>
      </c>
      <c r="P338" s="10">
        <f>(Table3[[#This Row],[Price]]-Table3[[#This Row],[52 week low]]) /Table3[[#This Row],[52 week low]]</f>
        <v>0.70727418065547576</v>
      </c>
    </row>
    <row r="339" spans="1:16" ht="24.75" x14ac:dyDescent="0.25">
      <c r="A339" t="e" vm="340">
        <v>#VALUE!</v>
      </c>
      <c r="B339" s="3" t="str" cm="1">
        <f t="array" ref="B339">_FV(Table3[[#This Row],[Company]],"Ticker symbol",TRUE)</f>
        <v>WDC</v>
      </c>
      <c r="C339" s="18" t="str" cm="1">
        <f t="array" ref="C339">_FV(A339,"Industry")</f>
        <v>Computers, Phones &amp; Household Electronics</v>
      </c>
      <c r="D339" s="4" cm="1">
        <f t="array" ref="D339">_FV(Table3[[#This Row],[Company]],"Price")</f>
        <v>69.33</v>
      </c>
      <c r="E339" s="8" cm="1">
        <f t="array" ref="E339">_FV(Table3[[#This Row],[Company]],"P/E",TRUE)</f>
        <v>122.1203</v>
      </c>
      <c r="F339" s="5" cm="1">
        <f t="array" ref="F339">_FV(Table3[[#This Row],[Company]],"Change (%)",TRUE)</f>
        <v>6.8250000000000003E-3</v>
      </c>
      <c r="G339" s="22" cm="1">
        <f t="array" ref="G339">_FV(Table3[[#This Row],[Company]],"Change % (Extended hours)",TRUE)</f>
        <v>-4.3270000000000006E-4</v>
      </c>
      <c r="H339" s="8" cm="1">
        <f t="array" ref="H339">_FV(Table3[[#This Row],[Company]],"Beta")</f>
        <v>1.6529</v>
      </c>
      <c r="I339" s="6" cm="1">
        <f t="array" ref="I339">_FV(Table3[[#This Row],[Company]],"Market cap",TRUE)</f>
        <v>21077850000</v>
      </c>
      <c r="J339" s="9" cm="1">
        <f t="array" ref="J339">_FV(Table3[[#This Row],[Company]],"Volume")</f>
        <v>4914406</v>
      </c>
      <c r="K339" s="9" cm="1">
        <f t="array" ref="K339">_FV(Table3[[#This Row],[Company]],"Volume average",TRUE)</f>
        <v>5195592</v>
      </c>
      <c r="L339" s="12">
        <f>Table3[[#This Row],[Volume]]/Table3[[#This Row],[Volume average]]</f>
        <v>0.94587989203155287</v>
      </c>
      <c r="M339" s="10">
        <f>(Table3[[#This Row],[Price]]-Table3[[#This Row],[52 week high]])/Table3[[#This Row],[52 week high]]</f>
        <v>-5.0013702384214931E-2</v>
      </c>
      <c r="N339" s="4" cm="1">
        <f t="array" ref="N339">_FV(Table3[[#This Row],[Company]],"52 week high",TRUE)</f>
        <v>72.98</v>
      </c>
      <c r="O339" s="4" cm="1">
        <f t="array" ref="O339">_FV(Table3[[#This Row],[Company]],"52 week low",TRUE)</f>
        <v>27.4</v>
      </c>
      <c r="P339" s="10">
        <f>(Table3[[#This Row],[Price]]-Table3[[#This Row],[52 week low]]) /Table3[[#This Row],[52 week low]]</f>
        <v>1.5302919708029197</v>
      </c>
    </row>
    <row r="340" spans="1:16" x14ac:dyDescent="0.25">
      <c r="A340" t="e" vm="341">
        <v>#VALUE!</v>
      </c>
      <c r="B340" s="3" t="str" cm="1">
        <f t="array" ref="B340">_FV(Table3[[#This Row],[Company]],"Ticker symbol",TRUE)</f>
        <v>GIS</v>
      </c>
      <c r="C340" s="18" t="str" cm="1">
        <f t="array" ref="C340">_FV(A340,"Industry")</f>
        <v>Food &amp; Tobacco</v>
      </c>
      <c r="D340" s="4" cm="1">
        <f t="array" ref="D340">_FV(Table3[[#This Row],[Company]],"Price")</f>
        <v>57.4</v>
      </c>
      <c r="E340" s="8" cm="1">
        <f t="array" ref="E340">_FV(Table3[[#This Row],[Company]],"P/E",TRUE)</f>
        <v>14.821099999999999</v>
      </c>
      <c r="F340" s="5" cm="1">
        <f t="array" ref="F340">_FV(Table3[[#This Row],[Company]],"Change (%)",TRUE)</f>
        <v>-6.2329999999999998E-3</v>
      </c>
      <c r="G340" s="22" cm="1">
        <f t="array" ref="G340">_FV(Table3[[#This Row],[Company]],"Change % (Extended hours)",TRUE)</f>
        <v>8.7110000000000009E-4</v>
      </c>
      <c r="H340" s="8" cm="1">
        <f t="array" ref="H340">_FV(Table3[[#This Row],[Company]],"Beta")</f>
        <v>0.53220000000000001</v>
      </c>
      <c r="I340" s="6" cm="1">
        <f t="array" ref="I340">_FV(Table3[[#This Row],[Company]],"Market cap",TRUE)</f>
        <v>35316580000</v>
      </c>
      <c r="J340" s="9" cm="1">
        <f t="array" ref="J340">_FV(Table3[[#This Row],[Company]],"Volume")</f>
        <v>3634940</v>
      </c>
      <c r="K340" s="9" cm="1">
        <f t="array" ref="K340">_FV(Table3[[#This Row],[Company]],"Volume average",TRUE)</f>
        <v>3843707</v>
      </c>
      <c r="L340" s="12">
        <f>Table3[[#This Row],[Volume]]/Table3[[#This Row],[Volume average]]</f>
        <v>0.94568602653636191</v>
      </c>
      <c r="M340" s="10">
        <f>(Table3[[#This Row],[Price]]-Table3[[#This Row],[52 week high]])/Table3[[#This Row],[52 week high]]</f>
        <v>-0.13214393710311464</v>
      </c>
      <c r="N340" s="4" cm="1">
        <f t="array" ref="N340">_FV(Table3[[#This Row],[Company]],"52 week high",TRUE)</f>
        <v>66.14</v>
      </c>
      <c r="O340" s="4" cm="1">
        <f t="array" ref="O340">_FV(Table3[[#This Row],[Company]],"52 week low",TRUE)</f>
        <v>46.88</v>
      </c>
      <c r="P340" s="10">
        <f>(Table3[[#This Row],[Price]]-Table3[[#This Row],[52 week low]]) /Table3[[#This Row],[52 week low]]</f>
        <v>0.22440273037542652</v>
      </c>
    </row>
    <row r="341" spans="1:16" x14ac:dyDescent="0.25">
      <c r="A341" t="e" vm="342">
        <v>#VALUE!</v>
      </c>
      <c r="B341" s="3" t="str" cm="1">
        <f t="array" ref="B341">_FV(Table3[[#This Row],[Company]],"Ticker symbol",TRUE)</f>
        <v>TXT</v>
      </c>
      <c r="C341" s="18" t="str" cm="1">
        <f t="array" ref="C341">_FV(A341,"Industry")</f>
        <v>Aerospace &amp; Defense</v>
      </c>
      <c r="D341" s="4" cm="1">
        <f t="array" ref="D341">_FV(Table3[[#This Row],[Company]],"Price")</f>
        <v>50.99</v>
      </c>
      <c r="E341" s="8" cm="1">
        <f t="array" ref="E341">_FV(Table3[[#This Row],[Company]],"P/E",TRUE)</f>
        <v>38.731900000000003</v>
      </c>
      <c r="F341" s="5" cm="1">
        <f t="array" ref="F341">_FV(Table3[[#This Row],[Company]],"Change (%)",TRUE)</f>
        <v>-2.1680999999999999E-2</v>
      </c>
      <c r="G341" s="22" cm="1">
        <f t="array" ref="G341">_FV(Table3[[#This Row],[Company]],"Change % (Extended hours)",TRUE)</f>
        <v>-1.9415999999999999E-2</v>
      </c>
      <c r="H341" s="8" cm="1">
        <f t="array" ref="H341">_FV(Table3[[#This Row],[Company]],"Beta")</f>
        <v>1.7568999999999999</v>
      </c>
      <c r="I341" s="6" cm="1">
        <f t="array" ref="I341">_FV(Table3[[#This Row],[Company]],"Market cap",TRUE)</f>
        <v>11827340000</v>
      </c>
      <c r="J341" s="9" cm="1">
        <f t="array" ref="J341">_FV(Table3[[#This Row],[Company]],"Volume")</f>
        <v>971546</v>
      </c>
      <c r="K341" s="9" cm="1">
        <f t="array" ref="K341">_FV(Table3[[#This Row],[Company]],"Volume average",TRUE)</f>
        <v>1028987</v>
      </c>
      <c r="L341" s="12">
        <f>Table3[[#This Row],[Volume]]/Table3[[#This Row],[Volume average]]</f>
        <v>0.94417713732049091</v>
      </c>
      <c r="M341" s="10">
        <f>(Table3[[#This Row],[Price]]-Table3[[#This Row],[52 week high]])/Table3[[#This Row],[52 week high]]</f>
        <v>-5.4164347987386285E-2</v>
      </c>
      <c r="N341" s="4" cm="1">
        <f t="array" ref="N341">_FV(Table3[[#This Row],[Company]],"52 week high",TRUE)</f>
        <v>53.91</v>
      </c>
      <c r="O341" s="4" cm="1">
        <f t="array" ref="O341">_FV(Table3[[#This Row],[Company]],"52 week low",TRUE)</f>
        <v>20.260000000000002</v>
      </c>
      <c r="P341" s="10">
        <f>(Table3[[#This Row],[Price]]-Table3[[#This Row],[52 week low]]) /Table3[[#This Row],[52 week low]]</f>
        <v>1.5167818361303058</v>
      </c>
    </row>
    <row r="342" spans="1:16" x14ac:dyDescent="0.25">
      <c r="A342" t="e" vm="343">
        <v>#VALUE!</v>
      </c>
      <c r="B342" s="3" t="str" cm="1">
        <f t="array" ref="B342">_FV(Table3[[#This Row],[Company]],"Ticker symbol",TRUE)</f>
        <v>KR</v>
      </c>
      <c r="C342" s="18" t="str" cm="1">
        <f t="array" ref="C342">_FV(A342,"Industry")</f>
        <v>Food &amp; Drug Retailing</v>
      </c>
      <c r="D342" s="4" cm="1">
        <f t="array" ref="D342">_FV(Table3[[#This Row],[Company]],"Price")</f>
        <v>34.46</v>
      </c>
      <c r="E342" s="8" cm="1">
        <f t="array" ref="E342">_FV(Table3[[#This Row],[Company]],"P/E",TRUE)</f>
        <v>9.2630999999999997</v>
      </c>
      <c r="F342" s="5" cm="1">
        <f t="array" ref="F342">_FV(Table3[[#This Row],[Company]],"Change (%)",TRUE)</f>
        <v>-8.0600000000000012E-3</v>
      </c>
      <c r="G342" s="22" cm="1">
        <f t="array" ref="G342">_FV(Table3[[#This Row],[Company]],"Change % (Extended hours)",TRUE)</f>
        <v>0</v>
      </c>
      <c r="H342" s="8" cm="1">
        <f t="array" ref="H342">_FV(Table3[[#This Row],[Company]],"Beta")</f>
        <v>0.32750000000000001</v>
      </c>
      <c r="I342" s="6" cm="1">
        <f t="array" ref="I342">_FV(Table3[[#This Row],[Company]],"Market cap",TRUE)</f>
        <v>26449200000</v>
      </c>
      <c r="J342" s="9" cm="1">
        <f t="array" ref="J342">_FV(Table3[[#This Row],[Company]],"Volume")</f>
        <v>9017096</v>
      </c>
      <c r="K342" s="9" cm="1">
        <f t="array" ref="K342">_FV(Table3[[#This Row],[Company]],"Volume average",TRUE)</f>
        <v>9578070</v>
      </c>
      <c r="L342" s="12">
        <f>Table3[[#This Row],[Volume]]/Table3[[#This Row],[Volume average]]</f>
        <v>0.94143141572362699</v>
      </c>
      <c r="M342" s="10">
        <f>(Table3[[#This Row],[Price]]-Table3[[#This Row],[52 week high]])/Table3[[#This Row],[52 week high]]</f>
        <v>-0.19841823679925566</v>
      </c>
      <c r="N342" s="4" cm="1">
        <f t="array" ref="N342">_FV(Table3[[#This Row],[Company]],"52 week high",TRUE)</f>
        <v>42.99</v>
      </c>
      <c r="O342" s="4" cm="1">
        <f t="array" ref="O342">_FV(Table3[[#This Row],[Company]],"52 week low",TRUE)</f>
        <v>27.33</v>
      </c>
      <c r="P342" s="10">
        <f>(Table3[[#This Row],[Price]]-Table3[[#This Row],[52 week low]]) /Table3[[#This Row],[52 week low]]</f>
        <v>0.2608854738382731</v>
      </c>
    </row>
    <row r="343" spans="1:16" x14ac:dyDescent="0.25">
      <c r="A343" t="e" vm="344">
        <v>#VALUE!</v>
      </c>
      <c r="B343" s="3" t="str" cm="1">
        <f t="array" ref="B343">_FV(Table3[[#This Row],[Company]],"Ticker symbol",TRUE)</f>
        <v>MRO</v>
      </c>
      <c r="C343" s="18" t="str" cm="1">
        <f t="array" ref="C343">_FV(A343,"Industry")</f>
        <v>Oil &amp; Gas</v>
      </c>
      <c r="D343" s="4" cm="1">
        <f t="array" ref="D343">_FV(Table3[[#This Row],[Company]],"Price")</f>
        <v>12</v>
      </c>
      <c r="E343" s="8" cm="1">
        <f t="array" ref="E343">_FV(Table3[[#This Row],[Company]],"P/E",TRUE)</f>
        <v>0</v>
      </c>
      <c r="F343" s="5" cm="1">
        <f t="array" ref="F343">_FV(Table3[[#This Row],[Company]],"Change (%)",TRUE)</f>
        <v>-3.0695E-2</v>
      </c>
      <c r="G343" s="22" cm="1">
        <f t="array" ref="G343">_FV(Table3[[#This Row],[Company]],"Change % (Extended hours)",TRUE)</f>
        <v>4.1670000000000006E-3</v>
      </c>
      <c r="H343" s="8" cm="1">
        <f t="array" ref="H343">_FV(Table3[[#This Row],[Company]],"Beta")</f>
        <v>3.2738</v>
      </c>
      <c r="I343" s="6" cm="1">
        <f t="array" ref="I343">_FV(Table3[[#This Row],[Company]],"Market cap",TRUE)</f>
        <v>9768761000</v>
      </c>
      <c r="J343" s="9" cm="1">
        <f t="array" ref="J343">_FV(Table3[[#This Row],[Company]],"Volume")</f>
        <v>28078222</v>
      </c>
      <c r="K343" s="9" cm="1">
        <f t="array" ref="K343">_FV(Table3[[#This Row],[Company]],"Volume average",TRUE)</f>
        <v>29832986</v>
      </c>
      <c r="L343" s="12">
        <f>Table3[[#This Row],[Volume]]/Table3[[#This Row],[Volume average]]</f>
        <v>0.9411804101674569</v>
      </c>
      <c r="M343" s="10">
        <f>(Table3[[#This Row],[Price]]-Table3[[#This Row],[52 week high]])/Table3[[#This Row],[52 week high]]</f>
        <v>-9.7065462753950282E-2</v>
      </c>
      <c r="N343" s="4" cm="1">
        <f t="array" ref="N343">_FV(Table3[[#This Row],[Company]],"52 week high",TRUE)</f>
        <v>13.29</v>
      </c>
      <c r="O343" s="4" cm="1">
        <f t="array" ref="O343">_FV(Table3[[#This Row],[Company]],"52 week low",TRUE)</f>
        <v>3.02</v>
      </c>
      <c r="P343" s="10">
        <f>(Table3[[#This Row],[Price]]-Table3[[#This Row],[52 week low]]) /Table3[[#This Row],[52 week low]]</f>
        <v>2.9735099337748347</v>
      </c>
    </row>
    <row r="344" spans="1:16" x14ac:dyDescent="0.25">
      <c r="A344" t="e" vm="345">
        <v>#VALUE!</v>
      </c>
      <c r="B344" s="3" t="str" cm="1">
        <f t="array" ref="B344">_FV(Table3[[#This Row],[Company]],"Ticker symbol",TRUE)</f>
        <v>GLW</v>
      </c>
      <c r="C344" s="18" t="str" cm="1">
        <f t="array" ref="C344">_FV(A344,"Industry")</f>
        <v>Electronic Equipment &amp; Parts</v>
      </c>
      <c r="D344" s="4" cm="1">
        <f t="array" ref="D344">_FV(Table3[[#This Row],[Company]],"Price")</f>
        <v>38.42</v>
      </c>
      <c r="E344" s="8" cm="1">
        <f t="array" ref="E344">_FV(Table3[[#This Row],[Company]],"P/E",TRUE)</f>
        <v>77.807900000000004</v>
      </c>
      <c r="F344" s="5" cm="1">
        <f t="array" ref="F344">_FV(Table3[[#This Row],[Company]],"Change (%)",TRUE)</f>
        <v>2.1537000000000001E-2</v>
      </c>
      <c r="G344" s="22" cm="1">
        <f t="array" ref="G344">_FV(Table3[[#This Row],[Company]],"Change % (Extended hours)",TRUE)</f>
        <v>2.343E-3</v>
      </c>
      <c r="H344" s="8" cm="1">
        <f t="array" ref="H344">_FV(Table3[[#This Row],[Company]],"Beta")</f>
        <v>1.1668000000000001</v>
      </c>
      <c r="I344" s="6" cm="1">
        <f t="array" ref="I344">_FV(Table3[[#This Row],[Company]],"Market cap",TRUE)</f>
        <v>28898320000</v>
      </c>
      <c r="J344" s="9" cm="1">
        <f t="array" ref="J344">_FV(Table3[[#This Row],[Company]],"Volume")</f>
        <v>4267654</v>
      </c>
      <c r="K344" s="9" cm="1">
        <f t="array" ref="K344">_FV(Table3[[#This Row],[Company]],"Volume average",TRUE)</f>
        <v>4535931</v>
      </c>
      <c r="L344" s="12">
        <f>Table3[[#This Row],[Volume]]/Table3[[#This Row],[Volume average]]</f>
        <v>0.94085514087405653</v>
      </c>
      <c r="M344" s="10">
        <f>(Table3[[#This Row],[Price]]-Table3[[#This Row],[52 week high]])/Table3[[#This Row],[52 week high]]</f>
        <v>-3.4188034188034171E-2</v>
      </c>
      <c r="N344" s="4" cm="1">
        <f t="array" ref="N344">_FV(Table3[[#This Row],[Company]],"52 week high",TRUE)</f>
        <v>39.78</v>
      </c>
      <c r="O344" s="4" cm="1">
        <f t="array" ref="O344">_FV(Table3[[#This Row],[Company]],"52 week low",TRUE)</f>
        <v>17.440000000000001</v>
      </c>
      <c r="P344" s="10">
        <f>(Table3[[#This Row],[Price]]-Table3[[#This Row],[52 week low]]) /Table3[[#This Row],[52 week low]]</f>
        <v>1.2029816513761467</v>
      </c>
    </row>
    <row r="345" spans="1:16" x14ac:dyDescent="0.25">
      <c r="A345" t="e" vm="346">
        <v>#VALUE!</v>
      </c>
      <c r="B345" s="3" t="str" cm="1">
        <f t="array" ref="B345">_FV(Table3[[#This Row],[Company]],"Ticker symbol",TRUE)</f>
        <v>MSI</v>
      </c>
      <c r="C345" s="18" t="str" cm="1">
        <f t="array" ref="C345">_FV(A345,"Industry")</f>
        <v>Communications &amp; Networking</v>
      </c>
      <c r="D345" s="4" cm="1">
        <f t="array" ref="D345">_FV(Table3[[#This Row],[Company]],"Price")</f>
        <v>177.03</v>
      </c>
      <c r="E345" s="8" cm="1">
        <f t="array" ref="E345">_FV(Table3[[#This Row],[Company]],"P/E",TRUE)</f>
        <v>32.877200000000002</v>
      </c>
      <c r="F345" s="5" cm="1">
        <f t="array" ref="F345">_FV(Table3[[#This Row],[Company]],"Change (%)",TRUE)</f>
        <v>-1.2163999999999999E-2</v>
      </c>
      <c r="G345" s="22" cm="1">
        <f t="array" ref="G345">_FV(Table3[[#This Row],[Company]],"Change % (Extended hours)",TRUE)</f>
        <v>2.0899999999999998E-3</v>
      </c>
      <c r="H345" s="8" cm="1">
        <f t="array" ref="H345">_FV(Table3[[#This Row],[Company]],"Beta")</f>
        <v>0.77839999999999998</v>
      </c>
      <c r="I345" s="6" cm="1">
        <f t="array" ref="I345">_FV(Table3[[#This Row],[Company]],"Market cap",TRUE)</f>
        <v>30291560000</v>
      </c>
      <c r="J345" s="9" cm="1">
        <f t="array" ref="J345">_FV(Table3[[#This Row],[Company]],"Volume")</f>
        <v>697628</v>
      </c>
      <c r="K345" s="9" cm="1">
        <f t="array" ref="K345">_FV(Table3[[#This Row],[Company]],"Volume average",TRUE)</f>
        <v>741801</v>
      </c>
      <c r="L345" s="12">
        <f>Table3[[#This Row],[Volume]]/Table3[[#This Row],[Volume average]]</f>
        <v>0.94045168448141747</v>
      </c>
      <c r="M345" s="10">
        <f>(Table3[[#This Row],[Price]]-Table3[[#This Row],[52 week high]])/Table3[[#This Row],[52 week high]]</f>
        <v>-4.2459974037213299E-2</v>
      </c>
      <c r="N345" s="4" cm="1">
        <f t="array" ref="N345">_FV(Table3[[#This Row],[Company]],"52 week high",TRUE)</f>
        <v>184.88</v>
      </c>
      <c r="O345" s="4" cm="1">
        <f t="array" ref="O345">_FV(Table3[[#This Row],[Company]],"52 week low",TRUE)</f>
        <v>120.77</v>
      </c>
      <c r="P345" s="10">
        <f>(Table3[[#This Row],[Price]]-Table3[[#This Row],[52 week low]]) /Table3[[#This Row],[52 week low]]</f>
        <v>0.46584416659766503</v>
      </c>
    </row>
    <row r="346" spans="1:16" x14ac:dyDescent="0.25">
      <c r="A346" t="e" vm="347">
        <v>#VALUE!</v>
      </c>
      <c r="B346" s="3" t="str" cm="1">
        <f t="array" ref="B346">_FV(Table3[[#This Row],[Company]],"Ticker symbol",TRUE)</f>
        <v>GOOGL</v>
      </c>
      <c r="C346" s="18" t="str" cm="1">
        <f t="array" ref="C346">_FV(A346,"Industry")</f>
        <v>Software &amp; IT Services</v>
      </c>
      <c r="D346" s="4" cm="1">
        <f t="array" ref="D346">_FV(Table3[[#This Row],[Company]],"Price")</f>
        <v>2040.36</v>
      </c>
      <c r="E346" s="8" cm="1">
        <f t="array" ref="E346">_FV(Table3[[#This Row],[Company]],"P/E",TRUE)</f>
        <v>34.226100000000002</v>
      </c>
      <c r="F346" s="5" cm="1">
        <f t="array" ref="F346">_FV(Table3[[#This Row],[Company]],"Change (%)",TRUE)</f>
        <v>1.6369000000000002E-2</v>
      </c>
      <c r="G346" s="22" cm="1">
        <f t="array" ref="G346">_FV(Table3[[#This Row],[Company]],"Change % (Extended hours)",TRUE)</f>
        <v>1.652E-3</v>
      </c>
      <c r="H346" s="8" cm="1">
        <f t="array" ref="H346">_FV(Table3[[#This Row],[Company]],"Beta")</f>
        <v>1.0053000000000001</v>
      </c>
      <c r="I346" s="6" cm="1">
        <f t="array" ref="I346">_FV(Table3[[#This Row],[Company]],"Market cap",TRUE)</f>
        <v>1358790000000</v>
      </c>
      <c r="J346" s="9" cm="1">
        <f t="array" ref="J346">_FV(Table3[[#This Row],[Company]],"Volume")</f>
        <v>1696031</v>
      </c>
      <c r="K346" s="9" cm="1">
        <f t="array" ref="K346">_FV(Table3[[#This Row],[Company]],"Volume average",TRUE)</f>
        <v>1806122</v>
      </c>
      <c r="L346" s="12">
        <f>Table3[[#This Row],[Volume]]/Table3[[#This Row],[Volume average]]</f>
        <v>0.93904564586445438</v>
      </c>
      <c r="M346" s="10">
        <f>(Table3[[#This Row],[Price]]-Table3[[#This Row],[52 week high]])/Table3[[#This Row],[52 week high]]</f>
        <v>-4.8845296810464574E-2</v>
      </c>
      <c r="N346" s="4" cm="1">
        <f t="array" ref="N346">_FV(Table3[[#This Row],[Company]],"52 week high",TRUE)</f>
        <v>2145.14</v>
      </c>
      <c r="O346" s="4" cm="1">
        <f t="array" ref="O346">_FV(Table3[[#This Row],[Company]],"52 week low",TRUE)</f>
        <v>1008.87</v>
      </c>
      <c r="P346" s="10">
        <f>(Table3[[#This Row],[Price]]-Table3[[#This Row],[52 week low]]) /Table3[[#This Row],[52 week low]]</f>
        <v>1.0224211246245798</v>
      </c>
    </row>
    <row r="347" spans="1:16" x14ac:dyDescent="0.25">
      <c r="A347" t="e" vm="348">
        <v>#VALUE!</v>
      </c>
      <c r="B347" s="3" t="str" cm="1">
        <f t="array" ref="B347">_FV(Table3[[#This Row],[Company]],"Ticker symbol",TRUE)</f>
        <v>BMY</v>
      </c>
      <c r="C347" s="18" t="str" cm="1">
        <f t="array" ref="C347">_FV(A347,"Industry")</f>
        <v>Pharmaceuticals</v>
      </c>
      <c r="D347" s="4" cm="1">
        <f t="array" ref="D347">_FV(Table3[[#This Row],[Company]],"Price")</f>
        <v>60.57</v>
      </c>
      <c r="E347" s="8" cm="1">
        <f t="array" ref="E347">_FV(Table3[[#This Row],[Company]],"P/E",TRUE)</f>
        <v>0</v>
      </c>
      <c r="F347" s="5" cm="1">
        <f t="array" ref="F347">_FV(Table3[[#This Row],[Company]],"Change (%)",TRUE)</f>
        <v>1.9850000000000002E-3</v>
      </c>
      <c r="G347" s="22" cm="1">
        <f t="array" ref="G347">_FV(Table3[[#This Row],[Company]],"Change % (Extended hours)",TRUE)</f>
        <v>5.2829999999999995E-3</v>
      </c>
      <c r="H347" s="8" cm="1">
        <f t="array" ref="H347">_FV(Table3[[#This Row],[Company]],"Beta")</f>
        <v>0.62050000000000005</v>
      </c>
      <c r="I347" s="6" cm="1">
        <f t="array" ref="I347">_FV(Table3[[#This Row],[Company]],"Market cap",TRUE)</f>
        <v>135436700000</v>
      </c>
      <c r="J347" s="9" cm="1">
        <f t="array" ref="J347">_FV(Table3[[#This Row],[Company]],"Volume")</f>
        <v>12662469</v>
      </c>
      <c r="K347" s="9" cm="1">
        <f t="array" ref="K347">_FV(Table3[[#This Row],[Company]],"Volume average",TRUE)</f>
        <v>13504566</v>
      </c>
      <c r="L347" s="12">
        <f>Table3[[#This Row],[Volume]]/Table3[[#This Row],[Volume average]]</f>
        <v>0.93764353478667883</v>
      </c>
      <c r="M347" s="10">
        <f>(Table3[[#This Row],[Price]]-Table3[[#This Row],[52 week high]])/Table3[[#This Row],[52 week high]]</f>
        <v>-9.8122540384961765E-2</v>
      </c>
      <c r="N347" s="4" cm="1">
        <f t="array" ref="N347">_FV(Table3[[#This Row],[Company]],"52 week high",TRUE)</f>
        <v>67.159899999999993</v>
      </c>
      <c r="O347" s="4" cm="1">
        <f t="array" ref="O347">_FV(Table3[[#This Row],[Company]],"52 week low",TRUE)</f>
        <v>45.76</v>
      </c>
      <c r="P347" s="10">
        <f>(Table3[[#This Row],[Price]]-Table3[[#This Row],[52 week low]]) /Table3[[#This Row],[52 week low]]</f>
        <v>0.32364510489510495</v>
      </c>
    </row>
    <row r="348" spans="1:16" x14ac:dyDescent="0.25">
      <c r="A348" t="e" vm="349">
        <v>#VALUE!</v>
      </c>
      <c r="B348" s="3" t="str" cm="1">
        <f t="array" ref="B348">_FV(Table3[[#This Row],[Company]],"Ticker symbol",TRUE)</f>
        <v>EQR</v>
      </c>
      <c r="C348" s="18" t="str" cm="1">
        <f t="array" ref="C348">_FV(A348,"Industry")</f>
        <v>Residential &amp; Commercial REIT</v>
      </c>
      <c r="D348" s="4" cm="1">
        <f t="array" ref="D348">_FV(Table3[[#This Row],[Company]],"Price")</f>
        <v>70.83</v>
      </c>
      <c r="E348" s="8" cm="1">
        <f t="array" ref="E348">_FV(Table3[[#This Row],[Company]],"P/E",TRUE)</f>
        <v>28.704499999999999</v>
      </c>
      <c r="F348" s="5" cm="1">
        <f t="array" ref="F348">_FV(Table3[[#This Row],[Company]],"Change (%)",TRUE)</f>
        <v>-1.4099999999999998E-3</v>
      </c>
      <c r="G348" s="22" cm="1">
        <f t="array" ref="G348">_FV(Table3[[#This Row],[Company]],"Change % (Extended hours)",TRUE)</f>
        <v>0</v>
      </c>
      <c r="H348" s="8" cm="1">
        <f t="array" ref="H348">_FV(Table3[[#This Row],[Company]],"Beta")</f>
        <v>0.77239999999999998</v>
      </c>
      <c r="I348" s="6" cm="1">
        <f t="array" ref="I348">_FV(Table3[[#This Row],[Company]],"Market cap",TRUE)</f>
        <v>26433000000</v>
      </c>
      <c r="J348" s="9" cm="1">
        <f t="array" ref="J348">_FV(Table3[[#This Row],[Company]],"Volume")</f>
        <v>2493293</v>
      </c>
      <c r="K348" s="9" cm="1">
        <f t="array" ref="K348">_FV(Table3[[#This Row],[Company]],"Volume average",TRUE)</f>
        <v>2663264</v>
      </c>
      <c r="L348" s="12">
        <f>Table3[[#This Row],[Volume]]/Table3[[#This Row],[Volume average]]</f>
        <v>0.93617943996539588</v>
      </c>
      <c r="M348" s="10">
        <f>(Table3[[#This Row],[Price]]-Table3[[#This Row],[52 week high]])/Table3[[#This Row],[52 week high]]</f>
        <v>-0.1138496184161142</v>
      </c>
      <c r="N348" s="4" cm="1">
        <f t="array" ref="N348">_FV(Table3[[#This Row],[Company]],"52 week high",TRUE)</f>
        <v>79.930000000000007</v>
      </c>
      <c r="O348" s="4" cm="1">
        <f t="array" ref="O348">_FV(Table3[[#This Row],[Company]],"52 week low",TRUE)</f>
        <v>45.424999999999997</v>
      </c>
      <c r="P348" s="10">
        <f>(Table3[[#This Row],[Price]]-Table3[[#This Row],[52 week low]]) /Table3[[#This Row],[52 week low]]</f>
        <v>0.55927352779306561</v>
      </c>
    </row>
    <row r="349" spans="1:16" ht="24.75" x14ac:dyDescent="0.25">
      <c r="A349" t="e" vm="350">
        <v>#VALUE!</v>
      </c>
      <c r="B349" s="3" t="str" cm="1">
        <f t="array" ref="B349">_FV(Table3[[#This Row],[Company]],"Ticker symbol",TRUE)</f>
        <v>IVZ</v>
      </c>
      <c r="C349" s="18" t="str" cm="1">
        <f t="array" ref="C349">_FV(A349,"Industry")</f>
        <v>Investment Banking &amp; Investment Services</v>
      </c>
      <c r="D349" s="4" cm="1">
        <f t="array" ref="D349">_FV(Table3[[#This Row],[Company]],"Price")</f>
        <v>24.48</v>
      </c>
      <c r="E349" s="8" cm="1">
        <f t="array" ref="E349">_FV(Table3[[#This Row],[Company]],"P/E",TRUE)</f>
        <v>21.2166</v>
      </c>
      <c r="F349" s="5" cm="1">
        <f t="array" ref="F349">_FV(Table3[[#This Row],[Company]],"Change (%)",TRUE)</f>
        <v>1.7034000000000001E-2</v>
      </c>
      <c r="G349" s="22" cm="1">
        <f t="array" ref="G349">_FV(Table3[[#This Row],[Company]],"Change % (Extended hours)",TRUE)</f>
        <v>8.1699999999999991E-4</v>
      </c>
      <c r="H349" s="8" cm="1">
        <f t="array" ref="H349">_FV(Table3[[#This Row],[Company]],"Beta")</f>
        <v>1.2768999999999999</v>
      </c>
      <c r="I349" s="6" cm="1">
        <f t="array" ref="I349">_FV(Table3[[#This Row],[Company]],"Market cap",TRUE)</f>
        <v>11049870000</v>
      </c>
      <c r="J349" s="9" cm="1">
        <f t="array" ref="J349">_FV(Table3[[#This Row],[Company]],"Volume")</f>
        <v>4153813</v>
      </c>
      <c r="K349" s="9" cm="1">
        <f t="array" ref="K349">_FV(Table3[[#This Row],[Company]],"Volume average",TRUE)</f>
        <v>4442451</v>
      </c>
      <c r="L349" s="12">
        <f>Table3[[#This Row],[Volume]]/Table3[[#This Row],[Volume average]]</f>
        <v>0.93502730812337609</v>
      </c>
      <c r="M349" s="10">
        <f>(Table3[[#This Row],[Price]]-Table3[[#This Row],[52 week high]])/Table3[[#This Row],[52 week high]]</f>
        <v>-2.5477707006369449E-2</v>
      </c>
      <c r="N349" s="4" cm="1">
        <f t="array" ref="N349">_FV(Table3[[#This Row],[Company]],"52 week high",TRUE)</f>
        <v>25.12</v>
      </c>
      <c r="O349" s="4" cm="1">
        <f t="array" ref="O349">_FV(Table3[[#This Row],[Company]],"52 week low",TRUE)</f>
        <v>6.375</v>
      </c>
      <c r="P349" s="10">
        <f>(Table3[[#This Row],[Price]]-Table3[[#This Row],[52 week low]]) /Table3[[#This Row],[52 week low]]</f>
        <v>2.84</v>
      </c>
    </row>
    <row r="350" spans="1:16" ht="24.75" x14ac:dyDescent="0.25">
      <c r="A350" t="e" vm="351">
        <v>#VALUE!</v>
      </c>
      <c r="B350" s="3" t="str" cm="1">
        <f t="array" ref="B350">_FV(Table3[[#This Row],[Company]],"Ticker symbol",TRUE)</f>
        <v>SWKS</v>
      </c>
      <c r="C350" s="18" t="str" cm="1">
        <f t="array" ref="C350">_FV(A350,"Industry")</f>
        <v>Semiconductors &amp; Semiconductor Equipment</v>
      </c>
      <c r="D350" s="4" cm="1">
        <f t="array" ref="D350">_FV(Table3[[#This Row],[Company]],"Price")</f>
        <v>172.41</v>
      </c>
      <c r="E350" s="8" cm="1">
        <f t="array" ref="E350">_FV(Table3[[#This Row],[Company]],"P/E",TRUE)</f>
        <v>33.604799999999997</v>
      </c>
      <c r="F350" s="5" cm="1">
        <f t="array" ref="F350">_FV(Table3[[#This Row],[Company]],"Change (%)",TRUE)</f>
        <v>6.9541000000000006E-2</v>
      </c>
      <c r="G350" s="22" cm="1">
        <f t="array" ref="G350">_FV(Table3[[#This Row],[Company]],"Change % (Extended hours)",TRUE)</f>
        <v>-6.96E-4</v>
      </c>
      <c r="H350" s="8" cm="1">
        <f t="array" ref="H350">_FV(Table3[[#This Row],[Company]],"Beta")</f>
        <v>1.1252</v>
      </c>
      <c r="I350" s="6" cm="1">
        <f t="array" ref="I350">_FV(Table3[[#This Row],[Company]],"Market cap",TRUE)</f>
        <v>26581880000</v>
      </c>
      <c r="J350" s="9" cm="1">
        <f t="array" ref="J350">_FV(Table3[[#This Row],[Company]],"Volume")</f>
        <v>2589097</v>
      </c>
      <c r="K350" s="9" cm="1">
        <f t="array" ref="K350">_FV(Table3[[#This Row],[Company]],"Volume average",TRUE)</f>
        <v>2774646</v>
      </c>
      <c r="L350" s="12">
        <f>Table3[[#This Row],[Volume]]/Table3[[#This Row],[Volume average]]</f>
        <v>0.93312696466504197</v>
      </c>
      <c r="M350" s="10">
        <f>(Table3[[#This Row],[Price]]-Table3[[#This Row],[52 week high]])/Table3[[#This Row],[52 week high]]</f>
        <v>-0.11954856500868143</v>
      </c>
      <c r="N350" s="4" cm="1">
        <f t="array" ref="N350">_FV(Table3[[#This Row],[Company]],"52 week high",TRUE)</f>
        <v>195.82</v>
      </c>
      <c r="O350" s="4" cm="1">
        <f t="array" ref="O350">_FV(Table3[[#This Row],[Company]],"52 week low",TRUE)</f>
        <v>67.900000000000006</v>
      </c>
      <c r="P350" s="10">
        <f>(Table3[[#This Row],[Price]]-Table3[[#This Row],[52 week low]]) /Table3[[#This Row],[52 week low]]</f>
        <v>1.5391752577319584</v>
      </c>
    </row>
    <row r="351" spans="1:16" x14ac:dyDescent="0.25">
      <c r="A351" t="e" vm="352">
        <v>#VALUE!</v>
      </c>
      <c r="B351" s="3" t="str" cm="1">
        <f t="array" ref="B351">_FV(Table3[[#This Row],[Company]],"Ticker symbol",TRUE)</f>
        <v>JNJ</v>
      </c>
      <c r="C351" s="18" t="str" cm="1">
        <f t="array" ref="C351">_FV(A351,"Industry")</f>
        <v>Pharmaceuticals</v>
      </c>
      <c r="D351" s="4" cm="1">
        <f t="array" ref="D351">_FV(Table3[[#This Row],[Company]],"Price")</f>
        <v>157.69999999999999</v>
      </c>
      <c r="E351" s="8" cm="1">
        <f t="array" ref="E351">_FV(Table3[[#This Row],[Company]],"P/E",TRUE)</f>
        <v>29.146599999999999</v>
      </c>
      <c r="F351" s="5" cm="1">
        <f t="array" ref="F351">_FV(Table3[[#This Row],[Company]],"Change (%)",TRUE)</f>
        <v>1.9059999999999999E-3</v>
      </c>
      <c r="G351" s="22" cm="1">
        <f t="array" ref="G351">_FV(Table3[[#This Row],[Company]],"Change % (Extended hours)",TRUE)</f>
        <v>2.5360000000000001E-3</v>
      </c>
      <c r="H351" s="8" cm="1">
        <f t="array" ref="H351">_FV(Table3[[#This Row],[Company]],"Beta")</f>
        <v>0.72099999999999997</v>
      </c>
      <c r="I351" s="6" cm="1">
        <f t="array" ref="I351">_FV(Table3[[#This Row],[Company]],"Market cap",TRUE)</f>
        <v>413754200000</v>
      </c>
      <c r="J351" s="9" cm="1">
        <f t="array" ref="J351">_FV(Table3[[#This Row],[Company]],"Volume")</f>
        <v>7461267</v>
      </c>
      <c r="K351" s="9" cm="1">
        <f t="array" ref="K351">_FV(Table3[[#This Row],[Company]],"Volume average",TRUE)</f>
        <v>8010453</v>
      </c>
      <c r="L351" s="12">
        <f>Table3[[#This Row],[Volume]]/Table3[[#This Row],[Volume average]]</f>
        <v>0.93144133047157263</v>
      </c>
      <c r="M351" s="10">
        <f>(Table3[[#This Row],[Price]]-Table3[[#This Row],[52 week high]])/Table3[[#This Row],[52 week high]]</f>
        <v>-9.1851425280737212E-2</v>
      </c>
      <c r="N351" s="4" cm="1">
        <f t="array" ref="N351">_FV(Table3[[#This Row],[Company]],"52 week high",TRUE)</f>
        <v>173.65</v>
      </c>
      <c r="O351" s="4" cm="1">
        <f t="array" ref="O351">_FV(Table3[[#This Row],[Company]],"52 week low",TRUE)</f>
        <v>109.16</v>
      </c>
      <c r="P351" s="10">
        <f>(Table3[[#This Row],[Price]]-Table3[[#This Row],[52 week low]]) /Table3[[#This Row],[52 week low]]</f>
        <v>0.44466837669475995</v>
      </c>
    </row>
    <row r="352" spans="1:16" ht="24.75" x14ac:dyDescent="0.25">
      <c r="A352" t="e" vm="353">
        <v>#VALUE!</v>
      </c>
      <c r="B352" s="3" t="str" cm="1">
        <f t="array" ref="B352">_FV(Table3[[#This Row],[Company]],"Ticker symbol",TRUE)</f>
        <v>MSCI</v>
      </c>
      <c r="C352" s="18" t="str" cm="1">
        <f t="array" ref="C352">_FV(A352,"Industry")</f>
        <v>Professional &amp; Commercial Services</v>
      </c>
      <c r="D352" s="4" cm="1">
        <f t="array" ref="D352">_FV(Table3[[#This Row],[Company]],"Price")</f>
        <v>414.52</v>
      </c>
      <c r="E352" s="8" cm="1">
        <f t="array" ref="E352">_FV(Table3[[#This Row],[Company]],"P/E",TRUE)</f>
        <v>57.136200000000002</v>
      </c>
      <c r="F352" s="5" cm="1">
        <f t="array" ref="F352">_FV(Table3[[#This Row],[Company]],"Change (%)",TRUE)</f>
        <v>2.9531000000000002E-2</v>
      </c>
      <c r="G352" s="22" cm="1">
        <f t="array" ref="G352">_FV(Table3[[#This Row],[Company]],"Change % (Extended hours)",TRUE)</f>
        <v>0</v>
      </c>
      <c r="H352" s="8" cm="1">
        <f t="array" ref="H352">_FV(Table3[[#This Row],[Company]],"Beta")</f>
        <v>0.94159999999999999</v>
      </c>
      <c r="I352" s="6" cm="1">
        <f t="array" ref="I352">_FV(Table3[[#This Row],[Company]],"Market cap",TRUE)</f>
        <v>33247030000</v>
      </c>
      <c r="J352" s="9" cm="1">
        <f t="array" ref="J352">_FV(Table3[[#This Row],[Company]],"Volume")</f>
        <v>507521</v>
      </c>
      <c r="K352" s="9" cm="1">
        <f t="array" ref="K352">_FV(Table3[[#This Row],[Company]],"Volume average",TRUE)</f>
        <v>545618</v>
      </c>
      <c r="L352" s="12">
        <f>Table3[[#This Row],[Volume]]/Table3[[#This Row],[Volume average]]</f>
        <v>0.93017642379833509</v>
      </c>
      <c r="M352" s="10">
        <f>(Table3[[#This Row],[Price]]-Table3[[#This Row],[52 week high]])/Table3[[#This Row],[52 week high]]</f>
        <v>-9.0585989776441986E-2</v>
      </c>
      <c r="N352" s="4" cm="1">
        <f t="array" ref="N352">_FV(Table3[[#This Row],[Company]],"52 week high",TRUE)</f>
        <v>455.81</v>
      </c>
      <c r="O352" s="4" cm="1">
        <f t="array" ref="O352">_FV(Table3[[#This Row],[Company]],"52 week low",TRUE)</f>
        <v>218.65</v>
      </c>
      <c r="P352" s="10">
        <f>(Table3[[#This Row],[Price]]-Table3[[#This Row],[52 week low]]) /Table3[[#This Row],[52 week low]]</f>
        <v>0.8958152298193458</v>
      </c>
    </row>
    <row r="353" spans="1:16" x14ac:dyDescent="0.25">
      <c r="A353" t="e" vm="354">
        <v>#VALUE!</v>
      </c>
      <c r="B353" s="3" t="str" cm="1">
        <f t="array" ref="B353">_FV(Table3[[#This Row],[Company]],"Ticker symbol",TRUE)</f>
        <v>IPG</v>
      </c>
      <c r="C353" s="18" t="str" cm="1">
        <f t="array" ref="C353">_FV(A353,"Industry")</f>
        <v>Media &amp; Publishing</v>
      </c>
      <c r="D353" s="4" cm="1">
        <f t="array" ref="D353">_FV(Table3[[#This Row],[Company]],"Price")</f>
        <v>28.5</v>
      </c>
      <c r="E353" s="8" cm="1">
        <f t="array" ref="E353">_FV(Table3[[#This Row],[Company]],"P/E",TRUE)</f>
        <v>32.093400000000003</v>
      </c>
      <c r="F353" s="5" cm="1">
        <f t="array" ref="F353">_FV(Table3[[#This Row],[Company]],"Change (%)",TRUE)</f>
        <v>-1.4019999999999998E-3</v>
      </c>
      <c r="G353" s="22" cm="1">
        <f t="array" ref="G353">_FV(Table3[[#This Row],[Company]],"Change % (Extended hours)",TRUE)</f>
        <v>0</v>
      </c>
      <c r="H353" s="8" cm="1">
        <f t="array" ref="H353">_FV(Table3[[#This Row],[Company]],"Beta")</f>
        <v>1.0046999999999999</v>
      </c>
      <c r="I353" s="6" cm="1">
        <f t="array" ref="I353">_FV(Table3[[#This Row],[Company]],"Market cap",TRUE)</f>
        <v>11149950000</v>
      </c>
      <c r="J353" s="9" cm="1">
        <f t="array" ref="J353">_FV(Table3[[#This Row],[Company]],"Volume")</f>
        <v>3902022</v>
      </c>
      <c r="K353" s="9" cm="1">
        <f t="array" ref="K353">_FV(Table3[[#This Row],[Company]],"Volume average",TRUE)</f>
        <v>4195637</v>
      </c>
      <c r="L353" s="12">
        <f>Table3[[#This Row],[Volume]]/Table3[[#This Row],[Volume average]]</f>
        <v>0.93001896970591114</v>
      </c>
      <c r="M353" s="10">
        <f>(Table3[[#This Row],[Price]]-Table3[[#This Row],[52 week high]])/Table3[[#This Row],[52 week high]]</f>
        <v>-1.0760152724748307E-2</v>
      </c>
      <c r="N353" s="4" cm="1">
        <f t="array" ref="N353">_FV(Table3[[#This Row],[Company]],"52 week high",TRUE)</f>
        <v>28.81</v>
      </c>
      <c r="O353" s="4" cm="1">
        <f t="array" ref="O353">_FV(Table3[[#This Row],[Company]],"52 week low",TRUE)</f>
        <v>11.63</v>
      </c>
      <c r="P353" s="10">
        <f>(Table3[[#This Row],[Price]]-Table3[[#This Row],[52 week low]]) /Table3[[#This Row],[52 week low]]</f>
        <v>1.450558899398108</v>
      </c>
    </row>
    <row r="354" spans="1:16" x14ac:dyDescent="0.25">
      <c r="A354" t="e" vm="355">
        <v>#VALUE!</v>
      </c>
      <c r="B354" s="3" t="str" cm="1">
        <f t="array" ref="B354">_FV(Table3[[#This Row],[Company]],"Ticker symbol",TRUE)</f>
        <v>NLOK</v>
      </c>
      <c r="C354" s="18" t="str" cm="1">
        <f t="array" ref="C354">_FV(A354,"Industry")</f>
        <v>Software &amp; IT Services</v>
      </c>
      <c r="D354" s="4" cm="1">
        <f t="array" ref="D354">_FV(Table3[[#This Row],[Company]],"Price")</f>
        <v>21.53</v>
      </c>
      <c r="E354" s="8" cm="1">
        <f t="array" ref="E354">_FV(Table3[[#This Row],[Company]],"P/E",TRUE)</f>
        <v>20.126100000000001</v>
      </c>
      <c r="F354" s="5" cm="1">
        <f t="array" ref="F354">_FV(Table3[[#This Row],[Company]],"Change (%)",TRUE)</f>
        <v>2.6705E-2</v>
      </c>
      <c r="G354" s="22" cm="1">
        <f t="array" ref="G354">_FV(Table3[[#This Row],[Company]],"Change % (Extended hours)",TRUE)</f>
        <v>-3.251E-3</v>
      </c>
      <c r="H354" s="8" cm="1">
        <f t="array" ref="H354">_FV(Table3[[#This Row],[Company]],"Beta")</f>
        <v>0.63449999999999995</v>
      </c>
      <c r="I354" s="6" cm="1">
        <f t="array" ref="I354">_FV(Table3[[#This Row],[Company]],"Market cap",TRUE)</f>
        <v>12202460000</v>
      </c>
      <c r="J354" s="9" cm="1">
        <f t="array" ref="J354">_FV(Table3[[#This Row],[Company]],"Volume")</f>
        <v>6189878</v>
      </c>
      <c r="K354" s="9" cm="1">
        <f t="array" ref="K354">_FV(Table3[[#This Row],[Company]],"Volume average",TRUE)</f>
        <v>6665576</v>
      </c>
      <c r="L354" s="12">
        <f>Table3[[#This Row],[Volume]]/Table3[[#This Row],[Volume average]]</f>
        <v>0.92863362446096176</v>
      </c>
      <c r="M354" s="10">
        <f>(Table3[[#This Row],[Price]]-Table3[[#This Row],[52 week high]])/Table3[[#This Row],[52 week high]]</f>
        <v>-0.11762295081967203</v>
      </c>
      <c r="N354" s="4" cm="1">
        <f t="array" ref="N354">_FV(Table3[[#This Row],[Company]],"52 week high",TRUE)</f>
        <v>24.4</v>
      </c>
      <c r="O354" s="4" cm="1">
        <f t="array" ref="O354">_FV(Table3[[#This Row],[Company]],"52 week low",TRUE)</f>
        <v>15.12</v>
      </c>
      <c r="P354" s="10">
        <f>(Table3[[#This Row],[Price]]-Table3[[#This Row],[52 week low]]) /Table3[[#This Row],[52 week low]]</f>
        <v>0.42394179894179906</v>
      </c>
    </row>
    <row r="355" spans="1:16" x14ac:dyDescent="0.25">
      <c r="A355" t="e" vm="356">
        <v>#VALUE!</v>
      </c>
      <c r="B355" s="3" t="str" cm="1">
        <f t="array" ref="B355">_FV(Table3[[#This Row],[Company]],"Ticker symbol",TRUE)</f>
        <v>UAL</v>
      </c>
      <c r="C355" s="18" t="str" cm="1">
        <f t="array" ref="C355">_FV(A355,"Industry")</f>
        <v>Passenger Transportation Services</v>
      </c>
      <c r="D355" s="4" cm="1">
        <f t="array" ref="D355">_FV(Table3[[#This Row],[Company]],"Price")</f>
        <v>53.43</v>
      </c>
      <c r="E355" s="8" cm="1">
        <f t="array" ref="E355">_FV(Table3[[#This Row],[Company]],"P/E",TRUE)</f>
        <v>8.7719000000000005</v>
      </c>
      <c r="F355" s="5" cm="1">
        <f t="array" ref="F355">_FV(Table3[[#This Row],[Company]],"Change (%)",TRUE)</f>
        <v>-1.1653999999999999E-2</v>
      </c>
      <c r="G355" s="22" cm="1">
        <f t="array" ref="G355">_FV(Table3[[#This Row],[Company]],"Change % (Extended hours)",TRUE)</f>
        <v>3.9300000000000003E-3</v>
      </c>
      <c r="H355" s="8" cm="1">
        <f t="array" ref="H355">_FV(Table3[[#This Row],[Company]],"Beta")</f>
        <v>1.6842999999999999</v>
      </c>
      <c r="I355" s="6" cm="1">
        <f t="array" ref="I355">_FV(Table3[[#This Row],[Company]],"Market cap",TRUE)</f>
        <v>17216830000</v>
      </c>
      <c r="J355" s="9" cm="1">
        <f t="array" ref="J355">_FV(Table3[[#This Row],[Company]],"Volume")</f>
        <v>15292842</v>
      </c>
      <c r="K355" s="9" cm="1">
        <f t="array" ref="K355">_FV(Table3[[#This Row],[Company]],"Volume average",TRUE)</f>
        <v>16470687</v>
      </c>
      <c r="L355" s="12">
        <f>Table3[[#This Row],[Volume]]/Table3[[#This Row],[Volume average]]</f>
        <v>0.92848841095699286</v>
      </c>
      <c r="M355" s="10">
        <f>(Table3[[#This Row],[Price]]-Table3[[#This Row],[52 week high]])/Table3[[#This Row],[52 week high]]</f>
        <v>-4.469873055605221E-2</v>
      </c>
      <c r="N355" s="4" cm="1">
        <f t="array" ref="N355">_FV(Table3[[#This Row],[Company]],"52 week high",TRUE)</f>
        <v>55.93</v>
      </c>
      <c r="O355" s="4" cm="1">
        <f t="array" ref="O355">_FV(Table3[[#This Row],[Company]],"52 week low",TRUE)</f>
        <v>17.8</v>
      </c>
      <c r="P355" s="10">
        <f>(Table3[[#This Row],[Price]]-Table3[[#This Row],[52 week low]]) /Table3[[#This Row],[52 week low]]</f>
        <v>2.0016853932584264</v>
      </c>
    </row>
    <row r="356" spans="1:16" x14ac:dyDescent="0.25">
      <c r="A356" t="e" vm="357">
        <v>#VALUE!</v>
      </c>
      <c r="B356" s="3" t="str" cm="1">
        <f t="array" ref="B356">_FV(Table3[[#This Row],[Company]],"Ticker symbol",TRUE)</f>
        <v>AKAM</v>
      </c>
      <c r="C356" s="18" t="str" cm="1">
        <f t="array" ref="C356">_FV(A356,"Industry")</f>
        <v>Software &amp; IT Services</v>
      </c>
      <c r="D356" s="4" cm="1">
        <f t="array" ref="D356">_FV(Table3[[#This Row],[Company]],"Price")</f>
        <v>97.07</v>
      </c>
      <c r="E356" s="8" cm="1">
        <f t="array" ref="E356">_FV(Table3[[#This Row],[Company]],"P/E",TRUE)</f>
        <v>28.857600000000001</v>
      </c>
      <c r="F356" s="5" cm="1">
        <f t="array" ref="F356">_FV(Table3[[#This Row],[Company]],"Change (%)",TRUE)</f>
        <v>-2.1589999999999999E-3</v>
      </c>
      <c r="G356" s="22" cm="1">
        <f t="array" ref="G356">_FV(Table3[[#This Row],[Company]],"Change % (Extended hours)",TRUE)</f>
        <v>1.751E-3</v>
      </c>
      <c r="H356" s="8" cm="1">
        <f t="array" ref="H356">_FV(Table3[[#This Row],[Company]],"Beta")</f>
        <v>0.39439999999999997</v>
      </c>
      <c r="I356" s="6" cm="1">
        <f t="array" ref="I356">_FV(Table3[[#This Row],[Company]],"Market cap",TRUE)</f>
        <v>15878070000</v>
      </c>
      <c r="J356" s="9" cm="1">
        <f t="array" ref="J356">_FV(Table3[[#This Row],[Company]],"Volume")</f>
        <v>2402891</v>
      </c>
      <c r="K356" s="9" cm="1">
        <f t="array" ref="K356">_FV(Table3[[#This Row],[Company]],"Volume average",TRUE)</f>
        <v>2589347</v>
      </c>
      <c r="L356" s="12">
        <f>Table3[[#This Row],[Volume]]/Table3[[#This Row],[Volume average]]</f>
        <v>0.92799111127245593</v>
      </c>
      <c r="M356" s="10">
        <f>(Table3[[#This Row],[Price]]-Table3[[#This Row],[52 week high]])/Table3[[#This Row],[52 week high]]</f>
        <v>-0.22288047394123772</v>
      </c>
      <c r="N356" s="4" cm="1">
        <f t="array" ref="N356">_FV(Table3[[#This Row],[Company]],"52 week high",TRUE)</f>
        <v>124.91</v>
      </c>
      <c r="O356" s="4" cm="1">
        <f t="array" ref="O356">_FV(Table3[[#This Row],[Company]],"52 week low",TRUE)</f>
        <v>75.180099999999996</v>
      </c>
      <c r="P356" s="10">
        <f>(Table3[[#This Row],[Price]]-Table3[[#This Row],[52 week low]]) /Table3[[#This Row],[52 week low]]</f>
        <v>0.29116614636053956</v>
      </c>
    </row>
    <row r="357" spans="1:16" x14ac:dyDescent="0.25">
      <c r="A357" t="e" vm="358">
        <v>#VALUE!</v>
      </c>
      <c r="B357" s="3" t="str" cm="1">
        <f t="array" ref="B357">_FV(Table3[[#This Row],[Company]],"Ticker symbol",TRUE)</f>
        <v>CMS</v>
      </c>
      <c r="C357" s="18" t="str" cm="1">
        <f t="array" ref="C357">_FV(A357,"Industry")</f>
        <v>Multiline Utilities</v>
      </c>
      <c r="D357" s="4" cm="1">
        <f t="array" ref="D357">_FV(Table3[[#This Row],[Company]],"Price")</f>
        <v>56.53</v>
      </c>
      <c r="E357" s="8" cm="1">
        <f t="array" ref="E357">_FV(Table3[[#This Row],[Company]],"P/E",TRUE)</f>
        <v>22.315799999999999</v>
      </c>
      <c r="F357" s="5" cm="1">
        <f t="array" ref="F357">_FV(Table3[[#This Row],[Company]],"Change (%)",TRUE)</f>
        <v>6.7679999999999997E-3</v>
      </c>
      <c r="G357" s="22" cm="1">
        <f t="array" ref="G357">_FV(Table3[[#This Row],[Company]],"Change % (Extended hours)",TRUE)</f>
        <v>0</v>
      </c>
      <c r="H357" s="8" cm="1">
        <f t="array" ref="H357">_FV(Table3[[#This Row],[Company]],"Beta")</f>
        <v>0.1231</v>
      </c>
      <c r="I357" s="6" cm="1">
        <f t="array" ref="I357">_FV(Table3[[#This Row],[Company]],"Market cap",TRUE)</f>
        <v>16224170000</v>
      </c>
      <c r="J357" s="9" cm="1">
        <f t="array" ref="J357">_FV(Table3[[#This Row],[Company]],"Volume")</f>
        <v>1752319</v>
      </c>
      <c r="K357" s="9" cm="1">
        <f t="array" ref="K357">_FV(Table3[[#This Row],[Company]],"Volume average",TRUE)</f>
        <v>1888543</v>
      </c>
      <c r="L357" s="12">
        <f>Table3[[#This Row],[Volume]]/Table3[[#This Row],[Volume average]]</f>
        <v>0.92786820315979035</v>
      </c>
      <c r="M357" s="10">
        <f>(Table3[[#This Row],[Price]]-Table3[[#This Row],[52 week high]])/Table3[[#This Row],[52 week high]]</f>
        <v>-0.16843189173286263</v>
      </c>
      <c r="N357" s="4" cm="1">
        <f t="array" ref="N357">_FV(Table3[[#This Row],[Company]],"52 week high",TRUE)</f>
        <v>67.98</v>
      </c>
      <c r="O357" s="4" cm="1">
        <f t="array" ref="O357">_FV(Table3[[#This Row],[Company]],"52 week low",TRUE)</f>
        <v>46.03</v>
      </c>
      <c r="P357" s="10">
        <f>(Table3[[#This Row],[Price]]-Table3[[#This Row],[52 week low]]) /Table3[[#This Row],[52 week low]]</f>
        <v>0.22811210080382358</v>
      </c>
    </row>
    <row r="358" spans="1:16" x14ac:dyDescent="0.25">
      <c r="A358" t="e" vm="359">
        <v>#VALUE!</v>
      </c>
      <c r="B358" s="3" t="str" cm="1">
        <f t="array" ref="B358">_FV(Table3[[#This Row],[Company]],"Ticker symbol",TRUE)</f>
        <v>V</v>
      </c>
      <c r="C358" s="18" t="str" cm="1">
        <f t="array" ref="C358">_FV(A358,"Industry")</f>
        <v>Software &amp; IT Services</v>
      </c>
      <c r="D358" s="4" cm="1">
        <f t="array" ref="D358">_FV(Table3[[#This Row],[Company]],"Price")</f>
        <v>220.36</v>
      </c>
      <c r="E358" s="8" cm="1">
        <f t="array" ref="E358">_FV(Table3[[#This Row],[Company]],"P/E",TRUE)</f>
        <v>48.8979</v>
      </c>
      <c r="F358" s="5" cm="1">
        <f t="array" ref="F358">_FV(Table3[[#This Row],[Company]],"Change (%)",TRUE)</f>
        <v>4.0860000000000001E-4</v>
      </c>
      <c r="G358" s="22" cm="1">
        <f t="array" ref="G358">_FV(Table3[[#This Row],[Company]],"Change % (Extended hours)",TRUE)</f>
        <v>0</v>
      </c>
      <c r="H358" s="8" cm="1">
        <f t="array" ref="H358">_FV(Table3[[#This Row],[Company]],"Beta")</f>
        <v>0.99060000000000004</v>
      </c>
      <c r="I358" s="6" cm="1">
        <f t="array" ref="I358">_FV(Table3[[#This Row],[Company]],"Market cap",TRUE)</f>
        <v>470777700000</v>
      </c>
      <c r="J358" s="9" cm="1">
        <f t="array" ref="J358">_FV(Table3[[#This Row],[Company]],"Volume")</f>
        <v>9228559</v>
      </c>
      <c r="K358" s="9" cm="1">
        <f t="array" ref="K358">_FV(Table3[[#This Row],[Company]],"Volume average",TRUE)</f>
        <v>9986565</v>
      </c>
      <c r="L358" s="12">
        <f>Table3[[#This Row],[Volume]]/Table3[[#This Row],[Volume average]]</f>
        <v>0.92409742489034019</v>
      </c>
      <c r="M358" s="10">
        <f>(Table3[[#This Row],[Price]]-Table3[[#This Row],[52 week high]])/Table3[[#This Row],[52 week high]]</f>
        <v>-2.5516295935965959E-2</v>
      </c>
      <c r="N358" s="4" cm="1">
        <f t="array" ref="N358">_FV(Table3[[#This Row],[Company]],"52 week high",TRUE)</f>
        <v>226.13</v>
      </c>
      <c r="O358" s="4" cm="1">
        <f t="array" ref="O358">_FV(Table3[[#This Row],[Company]],"52 week low",TRUE)</f>
        <v>133.93</v>
      </c>
      <c r="P358" s="10">
        <f>(Table3[[#This Row],[Price]]-Table3[[#This Row],[52 week low]]) /Table3[[#This Row],[52 week low]]</f>
        <v>0.64533711640409175</v>
      </c>
    </row>
    <row r="359" spans="1:16" x14ac:dyDescent="0.25">
      <c r="A359" t="e" vm="360">
        <v>#VALUE!</v>
      </c>
      <c r="B359" s="3" t="str" cm="1">
        <f t="array" ref="B359">_FV(Table3[[#This Row],[Company]],"Ticker symbol",TRUE)</f>
        <v>SJM</v>
      </c>
      <c r="C359" s="18" t="str" cm="1">
        <f t="array" ref="C359">_FV(A359,"Industry")</f>
        <v>Food &amp; Tobacco</v>
      </c>
      <c r="D359" s="4" cm="1">
        <f t="array" ref="D359">_FV(Table3[[#This Row],[Company]],"Price")</f>
        <v>118.99</v>
      </c>
      <c r="E359" s="8" cm="1">
        <f t="array" ref="E359">_FV(Table3[[#This Row],[Company]],"P/E",TRUE)</f>
        <v>14.2531</v>
      </c>
      <c r="F359" s="5" cm="1">
        <f t="array" ref="F359">_FV(Table3[[#This Row],[Company]],"Change (%)",TRUE)</f>
        <v>-6.5120000000000004E-3</v>
      </c>
      <c r="G359" s="22" cm="1">
        <f t="array" ref="G359">_FV(Table3[[#This Row],[Company]],"Change % (Extended hours)",TRUE)</f>
        <v>0</v>
      </c>
      <c r="H359" s="8" cm="1">
        <f t="array" ref="H359">_FV(Table3[[#This Row],[Company]],"Beta")</f>
        <v>0.27889999999999998</v>
      </c>
      <c r="I359" s="6" cm="1">
        <f t="array" ref="I359">_FV(Table3[[#This Row],[Company]],"Market cap",TRUE)</f>
        <v>13125070000</v>
      </c>
      <c r="J359" s="9" cm="1">
        <f t="array" ref="J359">_FV(Table3[[#This Row],[Company]],"Volume")</f>
        <v>1100778</v>
      </c>
      <c r="K359" s="9" cm="1">
        <f t="array" ref="K359">_FV(Table3[[#This Row],[Company]],"Volume average",TRUE)</f>
        <v>1191860</v>
      </c>
      <c r="L359" s="12">
        <f>Table3[[#This Row],[Volume]]/Table3[[#This Row],[Volume average]]</f>
        <v>0.92357995066534659</v>
      </c>
      <c r="M359" s="10">
        <f>(Table3[[#This Row],[Price]]-Table3[[#This Row],[52 week high]])/Table3[[#This Row],[52 week high]]</f>
        <v>-9.643860581669074E-2</v>
      </c>
      <c r="N359" s="4" cm="1">
        <f t="array" ref="N359">_FV(Table3[[#This Row],[Company]],"52 week high",TRUE)</f>
        <v>131.69</v>
      </c>
      <c r="O359" s="4" cm="1">
        <f t="array" ref="O359">_FV(Table3[[#This Row],[Company]],"52 week low",TRUE)</f>
        <v>91.88</v>
      </c>
      <c r="P359" s="10">
        <f>(Table3[[#This Row],[Price]]-Table3[[#This Row],[52 week low]]) /Table3[[#This Row],[52 week low]]</f>
        <v>0.29505877231171096</v>
      </c>
    </row>
    <row r="360" spans="1:16" ht="24.75" x14ac:dyDescent="0.25">
      <c r="A360" t="e" vm="361">
        <v>#VALUE!</v>
      </c>
      <c r="B360" s="3" t="str" cm="1">
        <f t="array" ref="B360">_FV(Table3[[#This Row],[Company]],"Ticker symbol",TRUE)</f>
        <v>SWK</v>
      </c>
      <c r="C360" s="18" t="str" cm="1">
        <f t="array" ref="C360">_FV(A360,"Industry")</f>
        <v>Machinery, Equipment &amp; Components</v>
      </c>
      <c r="D360" s="4" cm="1">
        <f t="array" ref="D360">_FV(Table3[[#This Row],[Company]],"Price")</f>
        <v>187.95</v>
      </c>
      <c r="E360" s="8" cm="1">
        <f t="array" ref="E360">_FV(Table3[[#This Row],[Company]],"P/E",TRUE)</f>
        <v>24.200099999999999</v>
      </c>
      <c r="F360" s="5" cm="1">
        <f t="array" ref="F360">_FV(Table3[[#This Row],[Company]],"Change (%)",TRUE)</f>
        <v>7.2350000000000001E-3</v>
      </c>
      <c r="G360" s="22" cm="1">
        <f t="array" ref="G360">_FV(Table3[[#This Row],[Company]],"Change % (Extended hours)",TRUE)</f>
        <v>-1.0375000000000001E-2</v>
      </c>
      <c r="H360" s="8" cm="1">
        <f t="array" ref="H360">_FV(Table3[[#This Row],[Company]],"Beta")</f>
        <v>1.4237</v>
      </c>
      <c r="I360" s="6" cm="1">
        <f t="array" ref="I360">_FV(Table3[[#This Row],[Company]],"Market cap",TRUE)</f>
        <v>30022630000</v>
      </c>
      <c r="J360" s="9" cm="1">
        <f t="array" ref="J360">_FV(Table3[[#This Row],[Company]],"Volume")</f>
        <v>1193751</v>
      </c>
      <c r="K360" s="9" cm="1">
        <f t="array" ref="K360">_FV(Table3[[#This Row],[Company]],"Volume average",TRUE)</f>
        <v>1294454</v>
      </c>
      <c r="L360" s="12">
        <f>Table3[[#This Row],[Volume]]/Table3[[#This Row],[Volume average]]</f>
        <v>0.92220426527323485</v>
      </c>
      <c r="M360" s="10">
        <f>(Table3[[#This Row],[Price]]-Table3[[#This Row],[52 week high]])/Table3[[#This Row],[52 week high]]</f>
        <v>-3.615384615384621E-2</v>
      </c>
      <c r="N360" s="4" cm="1">
        <f t="array" ref="N360">_FV(Table3[[#This Row],[Company]],"52 week high",TRUE)</f>
        <v>195</v>
      </c>
      <c r="O360" s="4" cm="1">
        <f t="array" ref="O360">_FV(Table3[[#This Row],[Company]],"52 week low",TRUE)</f>
        <v>70</v>
      </c>
      <c r="P360" s="10">
        <f>(Table3[[#This Row],[Price]]-Table3[[#This Row],[52 week low]]) /Table3[[#This Row],[52 week low]]</f>
        <v>1.6849999999999998</v>
      </c>
    </row>
    <row r="361" spans="1:16" x14ac:dyDescent="0.25">
      <c r="A361" t="e" vm="362">
        <v>#VALUE!</v>
      </c>
      <c r="B361" s="3" t="str" cm="1">
        <f t="array" ref="B361">_FV(Table3[[#This Row],[Company]],"Ticker symbol",TRUE)</f>
        <v>ALLE</v>
      </c>
      <c r="C361" s="18" t="str" cm="1">
        <f t="array" ref="C361">_FV(A361,"Industry")</f>
        <v>Communications &amp; Networking</v>
      </c>
      <c r="D361" s="4" cm="1">
        <f t="array" ref="D361">_FV(Table3[[#This Row],[Company]],"Price")</f>
        <v>114.44</v>
      </c>
      <c r="E361" s="8" cm="1">
        <f t="array" ref="E361">_FV(Table3[[#This Row],[Company]],"P/E",TRUE)</f>
        <v>34.335900000000002</v>
      </c>
      <c r="F361" s="5" cm="1">
        <f t="array" ref="F361">_FV(Table3[[#This Row],[Company]],"Change (%)",TRUE)</f>
        <v>-1.7597999999999999E-2</v>
      </c>
      <c r="G361" s="22" cm="1">
        <f t="array" ref="G361">_FV(Table3[[#This Row],[Company]],"Change % (Extended hours)",TRUE)</f>
        <v>0</v>
      </c>
      <c r="H361" s="8" cm="1">
        <f t="array" ref="H361">_FV(Table3[[#This Row],[Company]],"Beta")</f>
        <v>1.1568000000000001</v>
      </c>
      <c r="I361" s="6" cm="1">
        <f t="array" ref="I361">_FV(Table3[[#This Row],[Company]],"Market cap",TRUE)</f>
        <v>10569410000</v>
      </c>
      <c r="J361" s="9" cm="1">
        <f t="array" ref="J361">_FV(Table3[[#This Row],[Company]],"Volume")</f>
        <v>721886</v>
      </c>
      <c r="K361" s="9" cm="1">
        <f t="array" ref="K361">_FV(Table3[[#This Row],[Company]],"Volume average",TRUE)</f>
        <v>783569</v>
      </c>
      <c r="L361" s="12">
        <f>Table3[[#This Row],[Volume]]/Table3[[#This Row],[Volume average]]</f>
        <v>0.92127942784872807</v>
      </c>
      <c r="M361" s="10">
        <f>(Table3[[#This Row],[Price]]-Table3[[#This Row],[52 week high]])/Table3[[#This Row],[52 week high]]</f>
        <v>-5.6787274375669668E-2</v>
      </c>
      <c r="N361" s="4" cm="1">
        <f t="array" ref="N361">_FV(Table3[[#This Row],[Company]],"52 week high",TRUE)</f>
        <v>121.33</v>
      </c>
      <c r="O361" s="4" cm="1">
        <f t="array" ref="O361">_FV(Table3[[#This Row],[Company]],"52 week low",TRUE)</f>
        <v>77.37</v>
      </c>
      <c r="P361" s="10">
        <f>(Table3[[#This Row],[Price]]-Table3[[#This Row],[52 week low]]) /Table3[[#This Row],[52 week low]]</f>
        <v>0.47912627633449645</v>
      </c>
    </row>
    <row r="362" spans="1:16" x14ac:dyDescent="0.25">
      <c r="A362" t="e" vm="363">
        <v>#VALUE!</v>
      </c>
      <c r="B362" s="3" t="str" cm="1">
        <f t="array" ref="B362">_FV(Table3[[#This Row],[Company]],"Ticker symbol",TRUE)</f>
        <v>HSIC</v>
      </c>
      <c r="C362" s="18" t="str" cm="1">
        <f t="array" ref="C362">_FV(A362,"Industry")</f>
        <v>Healthcare Equipment &amp; Supplies</v>
      </c>
      <c r="D362" s="4" cm="1">
        <f t="array" ref="D362">_FV(Table3[[#This Row],[Company]],"Price")</f>
        <v>65.180000000000007</v>
      </c>
      <c r="E362" s="8" cm="1">
        <f t="array" ref="E362">_FV(Table3[[#This Row],[Company]],"P/E",TRUE)</f>
        <v>23.0532</v>
      </c>
      <c r="F362" s="5" cm="1">
        <f t="array" ref="F362">_FV(Table3[[#This Row],[Company]],"Change (%)",TRUE)</f>
        <v>6.019E-3</v>
      </c>
      <c r="G362" s="22" cm="1">
        <f t="array" ref="G362">_FV(Table3[[#This Row],[Company]],"Change % (Extended hours)",TRUE)</f>
        <v>0</v>
      </c>
      <c r="H362" s="8" cm="1">
        <f t="array" ref="H362">_FV(Table3[[#This Row],[Company]],"Beta")</f>
        <v>0.86629999999999996</v>
      </c>
      <c r="I362" s="6" cm="1">
        <f t="array" ref="I362">_FV(Table3[[#This Row],[Company]],"Market cap",TRUE)</f>
        <v>9230248000</v>
      </c>
      <c r="J362" s="9" cm="1">
        <f t="array" ref="J362">_FV(Table3[[#This Row],[Company]],"Volume")</f>
        <v>1165236</v>
      </c>
      <c r="K362" s="9" cm="1">
        <f t="array" ref="K362">_FV(Table3[[#This Row],[Company]],"Volume average",TRUE)</f>
        <v>1265410</v>
      </c>
      <c r="L362" s="12">
        <f>Table3[[#This Row],[Volume]]/Table3[[#This Row],[Volume average]]</f>
        <v>0.92083672485597556</v>
      </c>
      <c r="M362" s="10">
        <f>(Table3[[#This Row],[Price]]-Table3[[#This Row],[52 week high]])/Table3[[#This Row],[52 week high]]</f>
        <v>-0.1296568300173587</v>
      </c>
      <c r="N362" s="4" cm="1">
        <f t="array" ref="N362">_FV(Table3[[#This Row],[Company]],"52 week high",TRUE)</f>
        <v>74.89</v>
      </c>
      <c r="O362" s="4" cm="1">
        <f t="array" ref="O362">_FV(Table3[[#This Row],[Company]],"52 week low",TRUE)</f>
        <v>41.85</v>
      </c>
      <c r="P362" s="10">
        <f>(Table3[[#This Row],[Price]]-Table3[[#This Row],[52 week low]]) /Table3[[#This Row],[52 week low]]</f>
        <v>0.55746714456391888</v>
      </c>
    </row>
    <row r="363" spans="1:16" x14ac:dyDescent="0.25">
      <c r="A363" t="e" vm="364">
        <v>#VALUE!</v>
      </c>
      <c r="B363" s="3" t="str" cm="1">
        <f t="array" ref="B363">_FV(Table3[[#This Row],[Company]],"Ticker symbol",TRUE)</f>
        <v>TSCO</v>
      </c>
      <c r="C363" s="18" t="str" cm="1">
        <f t="array" ref="C363">_FV(A363,"Industry")</f>
        <v>Specialty Retailers</v>
      </c>
      <c r="D363" s="4" cm="1">
        <f t="array" ref="D363">_FV(Table3[[#This Row],[Company]],"Price")</f>
        <v>160.6</v>
      </c>
      <c r="E363" s="8" cm="1">
        <f t="array" ref="E363">_FV(Table3[[#This Row],[Company]],"P/E",TRUE)</f>
        <v>25.212900000000001</v>
      </c>
      <c r="F363" s="5" cm="1">
        <f t="array" ref="F363">_FV(Table3[[#This Row],[Company]],"Change (%)",TRUE)</f>
        <v>-2.4840000000000001E-3</v>
      </c>
      <c r="G363" s="22" cm="1">
        <f t="array" ref="G363">_FV(Table3[[#This Row],[Company]],"Change % (Extended hours)",TRUE)</f>
        <v>0</v>
      </c>
      <c r="H363" s="8" cm="1">
        <f t="array" ref="H363">_FV(Table3[[#This Row],[Company]],"Beta")</f>
        <v>1.0065</v>
      </c>
      <c r="I363" s="6" cm="1">
        <f t="array" ref="I363">_FV(Table3[[#This Row],[Company]],"Market cap",TRUE)</f>
        <v>18724600000</v>
      </c>
      <c r="J363" s="9" cm="1">
        <f t="array" ref="J363">_FV(Table3[[#This Row],[Company]],"Volume")</f>
        <v>1244749</v>
      </c>
      <c r="K363" s="9" cm="1">
        <f t="array" ref="K363">_FV(Table3[[#This Row],[Company]],"Volume average",TRUE)</f>
        <v>1364402</v>
      </c>
      <c r="L363" s="12">
        <f>Table3[[#This Row],[Volume]]/Table3[[#This Row],[Volume average]]</f>
        <v>0.91230370521297977</v>
      </c>
      <c r="M363" s="10">
        <f>(Table3[[#This Row],[Price]]-Table3[[#This Row],[52 week high]])/Table3[[#This Row],[52 week high]]</f>
        <v>-7.5736648250460392E-2</v>
      </c>
      <c r="N363" s="4" cm="1">
        <f t="array" ref="N363">_FV(Table3[[#This Row],[Company]],"52 week high",TRUE)</f>
        <v>173.76</v>
      </c>
      <c r="O363" s="4" cm="1">
        <f t="array" ref="O363">_FV(Table3[[#This Row],[Company]],"52 week low",TRUE)</f>
        <v>63.890099999999997</v>
      </c>
      <c r="P363" s="10">
        <f>(Table3[[#This Row],[Price]]-Table3[[#This Row],[52 week low]]) /Table3[[#This Row],[52 week low]]</f>
        <v>1.5136914795876044</v>
      </c>
    </row>
    <row r="364" spans="1:16" ht="24.75" x14ac:dyDescent="0.25">
      <c r="A364" t="e" vm="365">
        <v>#VALUE!</v>
      </c>
      <c r="B364" s="3" t="str" cm="1">
        <f t="array" ref="B364">_FV(Table3[[#This Row],[Company]],"Ticker symbol",TRUE)</f>
        <v>DHI</v>
      </c>
      <c r="C364" s="18" t="str" cm="1">
        <f t="array" ref="C364">_FV(A364,"Industry")</f>
        <v>Homebuilding &amp; Construction Supplies</v>
      </c>
      <c r="D364" s="4" cm="1">
        <f t="array" ref="D364">_FV(Table3[[#This Row],[Company]],"Price")</f>
        <v>79.739999999999995</v>
      </c>
      <c r="E364" s="8" cm="1">
        <f t="array" ref="E364">_FV(Table3[[#This Row],[Company]],"P/E",TRUE)</f>
        <v>10.876099999999999</v>
      </c>
      <c r="F364" s="5" cm="1">
        <f t="array" ref="F364">_FV(Table3[[#This Row],[Company]],"Change (%)",TRUE)</f>
        <v>-9.5639999999999996E-3</v>
      </c>
      <c r="G364" s="22" cm="1">
        <f t="array" ref="G364">_FV(Table3[[#This Row],[Company]],"Change % (Extended hours)",TRUE)</f>
        <v>5.6430000000000004E-3</v>
      </c>
      <c r="H364" s="8" cm="1">
        <f t="array" ref="H364">_FV(Table3[[#This Row],[Company]],"Beta")</f>
        <v>1.6158999999999999</v>
      </c>
      <c r="I364" s="6" cm="1">
        <f t="array" ref="I364">_FV(Table3[[#This Row],[Company]],"Market cap",TRUE)</f>
        <v>29281630000</v>
      </c>
      <c r="J364" s="9" cm="1">
        <f t="array" ref="J364">_FV(Table3[[#This Row],[Company]],"Volume")</f>
        <v>2770762</v>
      </c>
      <c r="K364" s="9" cm="1">
        <f t="array" ref="K364">_FV(Table3[[#This Row],[Company]],"Volume average",TRUE)</f>
        <v>3043361</v>
      </c>
      <c r="L364" s="12">
        <f>Table3[[#This Row],[Volume]]/Table3[[#This Row],[Volume average]]</f>
        <v>0.91042830607344971</v>
      </c>
      <c r="M364" s="10">
        <f>(Table3[[#This Row],[Price]]-Table3[[#This Row],[52 week high]])/Table3[[#This Row],[52 week high]]</f>
        <v>-5.5325198436204266E-2</v>
      </c>
      <c r="N364" s="4" cm="1">
        <f t="array" ref="N364">_FV(Table3[[#This Row],[Company]],"52 week high",TRUE)</f>
        <v>84.41</v>
      </c>
      <c r="O364" s="4" cm="1">
        <f t="array" ref="O364">_FV(Table3[[#This Row],[Company]],"52 week low",TRUE)</f>
        <v>25.51</v>
      </c>
      <c r="P364" s="10">
        <f>(Table3[[#This Row],[Price]]-Table3[[#This Row],[52 week low]]) /Table3[[#This Row],[52 week low]]</f>
        <v>2.1258330066640529</v>
      </c>
    </row>
    <row r="365" spans="1:16" x14ac:dyDescent="0.25">
      <c r="A365" t="e" vm="366">
        <v>#VALUE!</v>
      </c>
      <c r="B365" s="3" t="str" cm="1">
        <f t="array" ref="B365">_FV(Table3[[#This Row],[Company]],"Ticker symbol",TRUE)</f>
        <v>SLG</v>
      </c>
      <c r="C365" s="18" t="str" cm="1">
        <f t="array" ref="C365">_FV(A365,"Industry")</f>
        <v>Residential &amp; Commercial REIT</v>
      </c>
      <c r="D365" s="4" cm="1">
        <f t="array" ref="D365">_FV(Table3[[#This Row],[Company]],"Price")</f>
        <v>74.98</v>
      </c>
      <c r="E365" s="8" cm="1">
        <f t="array" ref="E365">_FV(Table3[[#This Row],[Company]],"P/E",TRUE)</f>
        <v>15.5687</v>
      </c>
      <c r="F365" s="5" cm="1">
        <f t="array" ref="F365">_FV(Table3[[#This Row],[Company]],"Change (%)",TRUE)</f>
        <v>-1.0426E-2</v>
      </c>
      <c r="G365" s="22" cm="1">
        <f t="array" ref="G365">_FV(Table3[[#This Row],[Company]],"Change % (Extended hours)",TRUE)</f>
        <v>2.6670000000000001E-3</v>
      </c>
      <c r="H365" s="8" cm="1">
        <f t="array" ref="H365">_FV(Table3[[#This Row],[Company]],"Beta")</f>
        <v>1.6489</v>
      </c>
      <c r="I365" s="6" cm="1">
        <f t="array" ref="I365">_FV(Table3[[#This Row],[Company]],"Market cap",TRUE)</f>
        <v>5254712000</v>
      </c>
      <c r="J365" s="9" cm="1">
        <f t="array" ref="J365">_FV(Table3[[#This Row],[Company]],"Volume")</f>
        <v>1286994</v>
      </c>
      <c r="K365" s="9" cm="1">
        <f t="array" ref="K365">_FV(Table3[[#This Row],[Company]],"Volume average",TRUE)</f>
        <v>1416217</v>
      </c>
      <c r="L365" s="12">
        <f>Table3[[#This Row],[Volume]]/Table3[[#This Row],[Volume average]]</f>
        <v>0.90875480240669337</v>
      </c>
      <c r="M365" s="10">
        <f>(Table3[[#This Row],[Price]]-Table3[[#This Row],[52 week high]])/Table3[[#This Row],[52 week high]]</f>
        <v>-4.6606667395677197E-2</v>
      </c>
      <c r="N365" s="4" cm="1">
        <f t="array" ref="N365">_FV(Table3[[#This Row],[Company]],"52 week high",TRUE)</f>
        <v>78.645399999999995</v>
      </c>
      <c r="O365" s="4" cm="1">
        <f t="array" ref="O365">_FV(Table3[[#This Row],[Company]],"52 week low",TRUE)</f>
        <v>35.180300000000003</v>
      </c>
      <c r="P365" s="10">
        <f>(Table3[[#This Row],[Price]]-Table3[[#This Row],[52 week low]]) /Table3[[#This Row],[52 week low]]</f>
        <v>1.1313064413890728</v>
      </c>
    </row>
    <row r="366" spans="1:16" x14ac:dyDescent="0.25">
      <c r="A366" t="e" vm="367">
        <v>#VALUE!</v>
      </c>
      <c r="B366" s="3" t="str" cm="1">
        <f t="array" ref="B366">_FV(Table3[[#This Row],[Company]],"Ticker symbol",TRUE)</f>
        <v>SBUX</v>
      </c>
      <c r="C366" s="18" t="str" cm="1">
        <f t="array" ref="C366">_FV(A366,"Industry")</f>
        <v>Hotels &amp; Entertainment Services</v>
      </c>
      <c r="D366" s="4" cm="1">
        <f t="array" ref="D366">_FV(Table3[[#This Row],[Company]],"Price")</f>
        <v>106.55</v>
      </c>
      <c r="E366" s="8" cm="1">
        <f t="array" ref="E366">_FV(Table3[[#This Row],[Company]],"P/E",TRUE)</f>
        <v>188.73650000000001</v>
      </c>
      <c r="F366" s="5" cm="1">
        <f t="array" ref="F366">_FV(Table3[[#This Row],[Company]],"Change (%)",TRUE)</f>
        <v>1.4472E-2</v>
      </c>
      <c r="G366" s="22" cm="1">
        <f t="array" ref="G366">_FV(Table3[[#This Row],[Company]],"Change % (Extended hours)",TRUE)</f>
        <v>-4.6929999999999997E-4</v>
      </c>
      <c r="H366" s="8" cm="1">
        <f t="array" ref="H366">_FV(Table3[[#This Row],[Company]],"Beta")</f>
        <v>0.89</v>
      </c>
      <c r="I366" s="6" cm="1">
        <f t="array" ref="I366">_FV(Table3[[#This Row],[Company]],"Market cap",TRUE)</f>
        <v>123651800000</v>
      </c>
      <c r="J366" s="9" cm="1">
        <f t="array" ref="J366">_FV(Table3[[#This Row],[Company]],"Volume")</f>
        <v>5510948</v>
      </c>
      <c r="K366" s="9" cm="1">
        <f t="array" ref="K366">_FV(Table3[[#This Row],[Company]],"Volume average",TRUE)</f>
        <v>6064997</v>
      </c>
      <c r="L366" s="12">
        <f>Table3[[#This Row],[Volume]]/Table3[[#This Row],[Volume average]]</f>
        <v>0.90864809990837592</v>
      </c>
      <c r="M366" s="10">
        <f>(Table3[[#This Row],[Price]]-Table3[[#This Row],[52 week high]])/Table3[[#This Row],[52 week high]]</f>
        <v>-3.5484746990133084E-2</v>
      </c>
      <c r="N366" s="4" cm="1">
        <f t="array" ref="N366">_FV(Table3[[#This Row],[Company]],"52 week high",TRUE)</f>
        <v>110.47</v>
      </c>
      <c r="O366" s="4" cm="1">
        <f t="array" ref="O366">_FV(Table3[[#This Row],[Company]],"52 week low",TRUE)</f>
        <v>50.02</v>
      </c>
      <c r="P366" s="10">
        <f>(Table3[[#This Row],[Price]]-Table3[[#This Row],[52 week low]]) /Table3[[#This Row],[52 week low]]</f>
        <v>1.1301479408236703</v>
      </c>
    </row>
    <row r="367" spans="1:16" x14ac:dyDescent="0.25">
      <c r="A367" t="e" vm="368">
        <v>#VALUE!</v>
      </c>
      <c r="B367" s="3" t="str" cm="1">
        <f t="array" ref="B367">_FV(Table3[[#This Row],[Company]],"Ticker symbol",TRUE)</f>
        <v>MCK</v>
      </c>
      <c r="C367" s="18" t="str" cm="1">
        <f t="array" ref="C367">_FV(A367,"Industry")</f>
        <v>Food &amp; Drug Retailing</v>
      </c>
      <c r="D367" s="4" cm="1">
        <f t="array" ref="D367">_FV(Table3[[#This Row],[Company]],"Price")</f>
        <v>178.72</v>
      </c>
      <c r="E367" s="8" cm="1">
        <f t="array" ref="E367">_FV(Table3[[#This Row],[Company]],"P/E",TRUE)</f>
        <v>0</v>
      </c>
      <c r="F367" s="5" cm="1">
        <f t="array" ref="F367">_FV(Table3[[#This Row],[Company]],"Change (%)",TRUE)</f>
        <v>1.4936E-2</v>
      </c>
      <c r="G367" s="22" cm="1">
        <f t="array" ref="G367">_FV(Table3[[#This Row],[Company]],"Change % (Extended hours)",TRUE)</f>
        <v>-6.1550000000000007E-3</v>
      </c>
      <c r="H367" s="8" cm="1">
        <f t="array" ref="H367">_FV(Table3[[#This Row],[Company]],"Beta")</f>
        <v>0.86760000000000004</v>
      </c>
      <c r="I367" s="6" cm="1">
        <f t="array" ref="I367">_FV(Table3[[#This Row],[Company]],"Market cap",TRUE)</f>
        <v>28027790000</v>
      </c>
      <c r="J367" s="9" cm="1">
        <f t="array" ref="J367">_FV(Table3[[#This Row],[Company]],"Volume")</f>
        <v>991599</v>
      </c>
      <c r="K367" s="9" cm="1">
        <f t="array" ref="K367">_FV(Table3[[#This Row],[Company]],"Volume average",TRUE)</f>
        <v>1091843</v>
      </c>
      <c r="L367" s="12">
        <f>Table3[[#This Row],[Volume]]/Table3[[#This Row],[Volume average]]</f>
        <v>0.90818826516266538</v>
      </c>
      <c r="M367" s="10">
        <f>(Table3[[#This Row],[Price]]-Table3[[#This Row],[52 week high]])/Table3[[#This Row],[52 week high]]</f>
        <v>-4.7690094314488139E-2</v>
      </c>
      <c r="N367" s="4" cm="1">
        <f t="array" ref="N367">_FV(Table3[[#This Row],[Company]],"52 week high",TRUE)</f>
        <v>187.67</v>
      </c>
      <c r="O367" s="4" cm="1">
        <f t="array" ref="O367">_FV(Table3[[#This Row],[Company]],"52 week low",TRUE)</f>
        <v>112.6</v>
      </c>
      <c r="P367" s="10">
        <f>(Table3[[#This Row],[Price]]-Table3[[#This Row],[52 week low]]) /Table3[[#This Row],[52 week low]]</f>
        <v>0.5872113676731795</v>
      </c>
    </row>
    <row r="368" spans="1:16" ht="24.75" x14ac:dyDescent="0.25">
      <c r="A368" t="e" vm="369">
        <v>#VALUE!</v>
      </c>
      <c r="B368" s="3" t="str" cm="1">
        <f t="array" ref="B368">_FV(Table3[[#This Row],[Company]],"Ticker symbol",TRUE)</f>
        <v>OTIS</v>
      </c>
      <c r="C368" s="18" t="str" cm="1">
        <f t="array" ref="C368">_FV(A368,"Industry")</f>
        <v>Machinery, Equipment &amp; Components</v>
      </c>
      <c r="D368" s="4" cm="1">
        <f t="array" ref="D368">_FV(Table3[[#This Row],[Company]],"Price")</f>
        <v>64.930000000000007</v>
      </c>
      <c r="E368" s="8" cm="1">
        <f t="array" ref="E368">_FV(Table3[[#This Row],[Company]],"P/E",TRUE)</f>
        <v>31.2972</v>
      </c>
      <c r="F368" s="5" cm="1">
        <f t="array" ref="F368">_FV(Table3[[#This Row],[Company]],"Change (%)",TRUE)</f>
        <v>-4.4460000000000003E-3</v>
      </c>
      <c r="G368" s="22" cm="1">
        <f t="array" ref="G368">_FV(Table3[[#This Row],[Company]],"Change % (Extended hours)",TRUE)</f>
        <v>-4.9280000000000001E-3</v>
      </c>
      <c r="H368" s="3" t="e" cm="1" vm="71">
        <f t="array" ref="H368">_FV(Table3[[#This Row],[Company]],"Beta")</f>
        <v>#VALUE!</v>
      </c>
      <c r="I368" s="6" cm="1">
        <f t="array" ref="I368">_FV(Table3[[#This Row],[Company]],"Market cap",TRUE)</f>
        <v>28284020000</v>
      </c>
      <c r="J368" s="9" cm="1">
        <f t="array" ref="J368">_FV(Table3[[#This Row],[Company]],"Volume")</f>
        <v>2547338</v>
      </c>
      <c r="K368" s="9" cm="1">
        <f t="array" ref="K368">_FV(Table3[[#This Row],[Company]],"Volume average",TRUE)</f>
        <v>2811346</v>
      </c>
      <c r="L368" s="12">
        <f>Table3[[#This Row],[Volume]]/Table3[[#This Row],[Volume average]]</f>
        <v>0.90609195737557735</v>
      </c>
      <c r="M368" s="10">
        <f>(Table3[[#This Row],[Price]]-Table3[[#This Row],[52 week high]])/Table3[[#This Row],[52 week high]]</f>
        <v>-4.8086790793138649E-2</v>
      </c>
      <c r="N368" s="4" cm="1">
        <f t="array" ref="N368">_FV(Table3[[#This Row],[Company]],"52 week high",TRUE)</f>
        <v>68.209999999999994</v>
      </c>
      <c r="O368" s="4" cm="1">
        <f t="array" ref="O368">_FV(Table3[[#This Row],[Company]],"52 week low",TRUE)</f>
        <v>38</v>
      </c>
      <c r="P368" s="10">
        <f>(Table3[[#This Row],[Price]]-Table3[[#This Row],[52 week low]]) /Table3[[#This Row],[52 week low]]</f>
        <v>0.70868421052631592</v>
      </c>
    </row>
    <row r="369" spans="1:16" x14ac:dyDescent="0.25">
      <c r="A369" t="e" vm="370">
        <v>#VALUE!</v>
      </c>
      <c r="B369" s="3" t="str" cm="1">
        <f t="array" ref="B369">_FV(Table3[[#This Row],[Company]],"Ticker symbol",TRUE)</f>
        <v>ANTM</v>
      </c>
      <c r="C369" s="18" t="str" cm="1">
        <f t="array" ref="C369">_FV(A369,"Industry")</f>
        <v>Healthcare Providers &amp; Services</v>
      </c>
      <c r="D369" s="4" cm="1">
        <f t="array" ref="D369">_FV(Table3[[#This Row],[Company]],"Price")</f>
        <v>333.78</v>
      </c>
      <c r="E369" s="8" cm="1">
        <f t="array" ref="E369">_FV(Table3[[#This Row],[Company]],"P/E",TRUE)</f>
        <v>18.89</v>
      </c>
      <c r="F369" s="5" cm="1">
        <f t="array" ref="F369">_FV(Table3[[#This Row],[Company]],"Change (%)",TRUE)</f>
        <v>-1.3827000000000001E-2</v>
      </c>
      <c r="G369" s="22" cm="1">
        <f t="array" ref="G369">_FV(Table3[[#This Row],[Company]],"Change % (Extended hours)",TRUE)</f>
        <v>-4.5839999999999995E-3</v>
      </c>
      <c r="H369" s="8" cm="1">
        <f t="array" ref="H369">_FV(Table3[[#This Row],[Company]],"Beta")</f>
        <v>1.0077</v>
      </c>
      <c r="I369" s="6" cm="1">
        <f t="array" ref="I369">_FV(Table3[[#This Row],[Company]],"Market cap",TRUE)</f>
        <v>83167520000</v>
      </c>
      <c r="J369" s="9" cm="1">
        <f t="array" ref="J369">_FV(Table3[[#This Row],[Company]],"Volume")</f>
        <v>1286558</v>
      </c>
      <c r="K369" s="9" cm="1">
        <f t="array" ref="K369">_FV(Table3[[#This Row],[Company]],"Volume average",TRUE)</f>
        <v>1420395</v>
      </c>
      <c r="L369" s="12">
        <f>Table3[[#This Row],[Volume]]/Table3[[#This Row],[Volume average]]</f>
        <v>0.90577480207970318</v>
      </c>
      <c r="M369" s="10">
        <f>(Table3[[#This Row],[Price]]-Table3[[#This Row],[52 week high]])/Table3[[#This Row],[52 week high]]</f>
        <v>-3.0188569602231579E-2</v>
      </c>
      <c r="N369" s="4" cm="1">
        <f t="array" ref="N369">_FV(Table3[[#This Row],[Company]],"52 week high",TRUE)</f>
        <v>344.17</v>
      </c>
      <c r="O369" s="4" cm="1">
        <f t="array" ref="O369">_FV(Table3[[#This Row],[Company]],"52 week low",TRUE)</f>
        <v>171.03</v>
      </c>
      <c r="P369" s="10">
        <f>(Table3[[#This Row],[Price]]-Table3[[#This Row],[52 week low]]) /Table3[[#This Row],[52 week low]]</f>
        <v>0.95158744079985946</v>
      </c>
    </row>
    <row r="370" spans="1:16" x14ac:dyDescent="0.25">
      <c r="A370" t="e" vm="371">
        <v>#VALUE!</v>
      </c>
      <c r="B370" s="3" t="str" cm="1">
        <f t="array" ref="B370">_FV(Table3[[#This Row],[Company]],"Ticker symbol",TRUE)</f>
        <v>VRTX</v>
      </c>
      <c r="C370" s="18" t="str" cm="1">
        <f t="array" ref="C370">_FV(A370,"Industry")</f>
        <v>Biotechnology &amp; Medical Research</v>
      </c>
      <c r="D370" s="4" cm="1">
        <f t="array" ref="D370">_FV(Table3[[#This Row],[Company]],"Price")</f>
        <v>214.04</v>
      </c>
      <c r="E370" s="8" cm="1">
        <f t="array" ref="E370">_FV(Table3[[#This Row],[Company]],"P/E",TRUE)</f>
        <v>20.727900000000002</v>
      </c>
      <c r="F370" s="5" cm="1">
        <f t="array" ref="F370">_FV(Table3[[#This Row],[Company]],"Change (%)",TRUE)</f>
        <v>2.1540000000000001E-3</v>
      </c>
      <c r="G370" s="22" cm="1">
        <f t="array" ref="G370">_FV(Table3[[#This Row],[Company]],"Change % (Extended hours)",TRUE)</f>
        <v>1.2149999999999999E-3</v>
      </c>
      <c r="H370" s="8" cm="1">
        <f t="array" ref="H370">_FV(Table3[[#This Row],[Company]],"Beta")</f>
        <v>0.68899999999999995</v>
      </c>
      <c r="I370" s="6" cm="1">
        <f t="array" ref="I370">_FV(Table3[[#This Row],[Company]],"Market cap",TRUE)</f>
        <v>55522270000</v>
      </c>
      <c r="J370" s="9" cm="1">
        <f t="array" ref="J370">_FV(Table3[[#This Row],[Company]],"Volume")</f>
        <v>2276742</v>
      </c>
      <c r="K370" s="9" cm="1">
        <f t="array" ref="K370">_FV(Table3[[#This Row],[Company]],"Volume average",TRUE)</f>
        <v>2526363</v>
      </c>
      <c r="L370" s="12">
        <f>Table3[[#This Row],[Volume]]/Table3[[#This Row],[Volume average]]</f>
        <v>0.90119353394583435</v>
      </c>
      <c r="M370" s="10">
        <f>(Table3[[#This Row],[Price]]-Table3[[#This Row],[52 week high]])/Table3[[#This Row],[52 week high]]</f>
        <v>-0.30070569785676948</v>
      </c>
      <c r="N370" s="4" cm="1">
        <f t="array" ref="N370">_FV(Table3[[#This Row],[Company]],"52 week high",TRUE)</f>
        <v>306.08</v>
      </c>
      <c r="O370" s="4" cm="1">
        <f t="array" ref="O370">_FV(Table3[[#This Row],[Company]],"52 week low",TRUE)</f>
        <v>197.47</v>
      </c>
      <c r="P370" s="10">
        <f>(Table3[[#This Row],[Price]]-Table3[[#This Row],[52 week low]]) /Table3[[#This Row],[52 week low]]</f>
        <v>8.3911480224844251E-2</v>
      </c>
    </row>
    <row r="371" spans="1:16" x14ac:dyDescent="0.25">
      <c r="A371" t="e" vm="372">
        <v>#VALUE!</v>
      </c>
      <c r="B371" s="3" t="str" cm="1">
        <f t="array" ref="B371">_FV(Table3[[#This Row],[Company]],"Ticker symbol",TRUE)</f>
        <v>LB</v>
      </c>
      <c r="C371" s="18" t="str" cm="1">
        <f t="array" ref="C371">_FV(A371,"Industry")</f>
        <v>Specialty Retailers</v>
      </c>
      <c r="D371" s="4" cm="1">
        <f t="array" ref="D371">_FV(Table3[[#This Row],[Company]],"Price")</f>
        <v>54.51</v>
      </c>
      <c r="E371" s="8" cm="1">
        <f t="array" ref="E371">_FV(Table3[[#This Row],[Company]],"P/E",TRUE)</f>
        <v>18.7089</v>
      </c>
      <c r="F371" s="5" cm="1">
        <f t="array" ref="F371">_FV(Table3[[#This Row],[Company]],"Change (%)",TRUE)</f>
        <v>-1.3214999999999999E-2</v>
      </c>
      <c r="G371" s="22" cm="1">
        <f t="array" ref="G371">_FV(Table3[[#This Row],[Company]],"Change % (Extended hours)",TRUE)</f>
        <v>0</v>
      </c>
      <c r="H371" s="8" cm="1">
        <f t="array" ref="H371">_FV(Table3[[#This Row],[Company]],"Beta")</f>
        <v>1.7716000000000001</v>
      </c>
      <c r="I371" s="6" cm="1">
        <f t="array" ref="I371">_FV(Table3[[#This Row],[Company]],"Market cap",TRUE)</f>
        <v>15362720000</v>
      </c>
      <c r="J371" s="9" cm="1">
        <f t="array" ref="J371">_FV(Table3[[#This Row],[Company]],"Volume")</f>
        <v>3568247</v>
      </c>
      <c r="K371" s="9" cm="1">
        <f t="array" ref="K371">_FV(Table3[[#This Row],[Company]],"Volume average",TRUE)</f>
        <v>3960013</v>
      </c>
      <c r="L371" s="12">
        <f>Table3[[#This Row],[Volume]]/Table3[[#This Row],[Volume average]]</f>
        <v>0.90106951669098057</v>
      </c>
      <c r="M371" s="10">
        <f>(Table3[[#This Row],[Price]]-Table3[[#This Row],[52 week high]])/Table3[[#This Row],[52 week high]]</f>
        <v>-5.4138469547110955E-2</v>
      </c>
      <c r="N371" s="4" cm="1">
        <f t="array" ref="N371">_FV(Table3[[#This Row],[Company]],"52 week high",TRUE)</f>
        <v>57.63</v>
      </c>
      <c r="O371" s="4" cm="1">
        <f t="array" ref="O371">_FV(Table3[[#This Row],[Company]],"52 week low",TRUE)</f>
        <v>8</v>
      </c>
      <c r="P371" s="10">
        <f>(Table3[[#This Row],[Price]]-Table3[[#This Row],[52 week low]]) /Table3[[#This Row],[52 week low]]</f>
        <v>5.8137499999999998</v>
      </c>
    </row>
    <row r="372" spans="1:16" x14ac:dyDescent="0.25">
      <c r="A372" t="e" vm="373">
        <v>#VALUE!</v>
      </c>
      <c r="B372" s="3" t="str" cm="1">
        <f t="array" ref="B372">_FV(Table3[[#This Row],[Company]],"Ticker symbol",TRUE)</f>
        <v>RTX</v>
      </c>
      <c r="C372" s="18" t="str" cm="1">
        <f t="array" ref="C372">_FV(A372,"Industry")</f>
        <v>Aerospace &amp; Defense</v>
      </c>
      <c r="D372" s="4" cm="1">
        <f t="array" ref="D372">_FV(Table3[[#This Row],[Company]],"Price")</f>
        <v>74.83</v>
      </c>
      <c r="E372" s="8" cm="1">
        <f t="array" ref="E372">_FV(Table3[[#This Row],[Company]],"P/E",TRUE)</f>
        <v>0</v>
      </c>
      <c r="F372" s="5" cm="1">
        <f t="array" ref="F372">_FV(Table3[[#This Row],[Company]],"Change (%)",TRUE)</f>
        <v>-1.0316000000000001E-2</v>
      </c>
      <c r="G372" s="22" cm="1">
        <f t="array" ref="G372">_FV(Table3[[#This Row],[Company]],"Change % (Extended hours)",TRUE)</f>
        <v>-4.0089999999999999E-4</v>
      </c>
      <c r="H372" s="8" cm="1">
        <f t="array" ref="H372">_FV(Table3[[#This Row],[Company]],"Beta")</f>
        <v>1.5435000000000001</v>
      </c>
      <c r="I372" s="6" cm="1">
        <f t="array" ref="I372">_FV(Table3[[#This Row],[Company]],"Market cap",TRUE)</f>
        <v>114887700000</v>
      </c>
      <c r="J372" s="9" cm="1">
        <f t="array" ref="J372">_FV(Table3[[#This Row],[Company]],"Volume")</f>
        <v>6558270</v>
      </c>
      <c r="K372" s="9" cm="1">
        <f t="array" ref="K372">_FV(Table3[[#This Row],[Company]],"Volume average",TRUE)</f>
        <v>7284459</v>
      </c>
      <c r="L372" s="12">
        <f>Table3[[#This Row],[Volume]]/Table3[[#This Row],[Volume average]]</f>
        <v>0.90030982396908266</v>
      </c>
      <c r="M372" s="10">
        <f>(Table3[[#This Row],[Price]]-Table3[[#This Row],[52 week high]])/Table3[[#This Row],[52 week high]]</f>
        <v>-4.2727389023922265E-2</v>
      </c>
      <c r="N372" s="4" cm="1">
        <f t="array" ref="N372">_FV(Table3[[#This Row],[Company]],"52 week high",TRUE)</f>
        <v>78.17</v>
      </c>
      <c r="O372" s="4" cm="1">
        <f t="array" ref="O372">_FV(Table3[[#This Row],[Company]],"52 week low",TRUE)</f>
        <v>40.709000000000003</v>
      </c>
      <c r="P372" s="10">
        <f>(Table3[[#This Row],[Price]]-Table3[[#This Row],[52 week low]]) /Table3[[#This Row],[52 week low]]</f>
        <v>0.83816846397602474</v>
      </c>
    </row>
    <row r="373" spans="1:16" ht="24.75" x14ac:dyDescent="0.25">
      <c r="A373" t="e" vm="374">
        <v>#VALUE!</v>
      </c>
      <c r="B373" s="3" t="str" cm="1">
        <f t="array" ref="B373">_FV(Table3[[#This Row],[Company]],"Ticker symbol",TRUE)</f>
        <v>QRVO</v>
      </c>
      <c r="C373" s="18" t="str" cm="1">
        <f t="array" ref="C373">_FV(A373,"Industry")</f>
        <v>Semiconductors &amp; Semiconductor Equipment</v>
      </c>
      <c r="D373" s="4" cm="1">
        <f t="array" ref="D373">_FV(Table3[[#This Row],[Company]],"Price")</f>
        <v>170.9</v>
      </c>
      <c r="E373" s="8" cm="1">
        <f t="array" ref="E373">_FV(Table3[[#This Row],[Company]],"P/E",TRUE)</f>
        <v>39.033999999999999</v>
      </c>
      <c r="F373" s="5" cm="1">
        <f t="array" ref="F373">_FV(Table3[[#This Row],[Company]],"Change (%)",TRUE)</f>
        <v>4.9109999999999994E-2</v>
      </c>
      <c r="G373" s="22" cm="1">
        <f t="array" ref="G373">_FV(Table3[[#This Row],[Company]],"Change % (Extended hours)",TRUE)</f>
        <v>-1.1117999999999999E-2</v>
      </c>
      <c r="H373" s="8" cm="1">
        <f t="array" ref="H373">_FV(Table3[[#This Row],[Company]],"Beta")</f>
        <v>1.4319</v>
      </c>
      <c r="I373" s="6" cm="1">
        <f t="array" ref="I373">_FV(Table3[[#This Row],[Company]],"Market cap",TRUE)</f>
        <v>18450490000</v>
      </c>
      <c r="J373" s="9" cm="1">
        <f t="array" ref="J373">_FV(Table3[[#This Row],[Company]],"Volume")</f>
        <v>1597454</v>
      </c>
      <c r="K373" s="9" cm="1">
        <f t="array" ref="K373">_FV(Table3[[#This Row],[Company]],"Volume average",TRUE)</f>
        <v>1784210</v>
      </c>
      <c r="L373" s="12">
        <f>Table3[[#This Row],[Volume]]/Table3[[#This Row],[Volume average]]</f>
        <v>0.89532846469866212</v>
      </c>
      <c r="M373" s="10">
        <f>(Table3[[#This Row],[Price]]-Table3[[#This Row],[52 week high]])/Table3[[#This Row],[52 week high]]</f>
        <v>-0.10908380033885043</v>
      </c>
      <c r="N373" s="4" cm="1">
        <f t="array" ref="N373">_FV(Table3[[#This Row],[Company]],"52 week high",TRUE)</f>
        <v>191.82499999999999</v>
      </c>
      <c r="O373" s="4" cm="1">
        <f t="array" ref="O373">_FV(Table3[[#This Row],[Company]],"52 week low",TRUE)</f>
        <v>67.540000000000006</v>
      </c>
      <c r="P373" s="10">
        <f>(Table3[[#This Row],[Price]]-Table3[[#This Row],[52 week low]]) /Table3[[#This Row],[52 week low]]</f>
        <v>1.530352383772579</v>
      </c>
    </row>
    <row r="374" spans="1:16" ht="24.75" x14ac:dyDescent="0.25">
      <c r="A374" t="e" vm="375">
        <v>#VALUE!</v>
      </c>
      <c r="B374" s="3" t="str" cm="1">
        <f t="array" ref="B374">_FV(Table3[[#This Row],[Company]],"Ticker symbol",TRUE)</f>
        <v>LEN</v>
      </c>
      <c r="C374" s="18" t="str" cm="1">
        <f t="array" ref="C374">_FV(A374,"Industry")</f>
        <v>Homebuilding &amp; Construction Supplies</v>
      </c>
      <c r="D374" s="4" cm="1">
        <f t="array" ref="D374">_FV(Table3[[#This Row],[Company]],"Price")</f>
        <v>88.43</v>
      </c>
      <c r="E374" s="8" cm="1">
        <f t="array" ref="E374">_FV(Table3[[#This Row],[Company]],"P/E",TRUE)</f>
        <v>11.2088</v>
      </c>
      <c r="F374" s="5" cm="1">
        <f t="array" ref="F374">_FV(Table3[[#This Row],[Company]],"Change (%)",TRUE)</f>
        <v>3.5179999999999999E-3</v>
      </c>
      <c r="G374" s="22" cm="1">
        <f t="array" ref="G374">_FV(Table3[[#This Row],[Company]],"Change % (Extended hours)",TRUE)</f>
        <v>6.4459999999999995E-3</v>
      </c>
      <c r="H374" s="8" cm="1">
        <f t="array" ref="H374">_FV(Table3[[#This Row],[Company]],"Beta")</f>
        <v>1.4661999999999999</v>
      </c>
      <c r="I374" s="6" cm="1">
        <f t="array" ref="I374">_FV(Table3[[#This Row],[Company]],"Market cap",TRUE)</f>
        <v>26834070000</v>
      </c>
      <c r="J374" s="9" cm="1">
        <f t="array" ref="J374">_FV(Table3[[#This Row],[Company]],"Volume")</f>
        <v>2504021</v>
      </c>
      <c r="K374" s="9" cm="1">
        <f t="array" ref="K374">_FV(Table3[[#This Row],[Company]],"Volume average",TRUE)</f>
        <v>2797511</v>
      </c>
      <c r="L374" s="12">
        <f>Table3[[#This Row],[Volume]]/Table3[[#This Row],[Volume average]]</f>
        <v>0.89508888436899803</v>
      </c>
      <c r="M374" s="10">
        <f>(Table3[[#This Row],[Price]]-Table3[[#This Row],[52 week high]])/Table3[[#This Row],[52 week high]]</f>
        <v>-7.6159632260760474E-2</v>
      </c>
      <c r="N374" s="4" cm="1">
        <f t="array" ref="N374">_FV(Table3[[#This Row],[Company]],"52 week high",TRUE)</f>
        <v>95.72</v>
      </c>
      <c r="O374" s="4" cm="1">
        <f t="array" ref="O374">_FV(Table3[[#This Row],[Company]],"52 week low",TRUE)</f>
        <v>25.42</v>
      </c>
      <c r="P374" s="10">
        <f>(Table3[[#This Row],[Price]]-Table3[[#This Row],[52 week low]]) /Table3[[#This Row],[52 week low]]</f>
        <v>2.4787568843430372</v>
      </c>
    </row>
    <row r="375" spans="1:16" x14ac:dyDescent="0.25">
      <c r="A375" t="e" vm="376">
        <v>#VALUE!</v>
      </c>
      <c r="B375" s="3" t="str" cm="1">
        <f t="array" ref="B375">_FV(Table3[[#This Row],[Company]],"Ticker symbol",TRUE)</f>
        <v>INCY</v>
      </c>
      <c r="C375" s="18" t="str" cm="1">
        <f t="array" ref="C375">_FV(A375,"Industry")</f>
        <v>Biotechnology &amp; Medical Research</v>
      </c>
      <c r="D375" s="4" cm="1">
        <f t="array" ref="D375">_FV(Table3[[#This Row],[Company]],"Price")</f>
        <v>79.11</v>
      </c>
      <c r="E375" s="8" cm="1">
        <f t="array" ref="E375">_FV(Table3[[#This Row],[Company]],"P/E",TRUE)</f>
        <v>49.198099999999997</v>
      </c>
      <c r="F375" s="5" cm="1">
        <f t="array" ref="F375">_FV(Table3[[#This Row],[Company]],"Change (%)",TRUE)</f>
        <v>1.6316000000000001E-2</v>
      </c>
      <c r="G375" s="22" cm="1">
        <f t="array" ref="G375">_FV(Table3[[#This Row],[Company]],"Change % (Extended hours)",TRUE)</f>
        <v>-1.011E-3</v>
      </c>
      <c r="H375" s="8" cm="1">
        <f t="array" ref="H375">_FV(Table3[[#This Row],[Company]],"Beta")</f>
        <v>0.80220000000000002</v>
      </c>
      <c r="I375" s="6" cm="1">
        <f t="array" ref="I375">_FV(Table3[[#This Row],[Company]],"Market cap",TRUE)</f>
        <v>17112620000</v>
      </c>
      <c r="J375" s="9" cm="1">
        <f t="array" ref="J375">_FV(Table3[[#This Row],[Company]],"Volume")</f>
        <v>1290301</v>
      </c>
      <c r="K375" s="9" cm="1">
        <f t="array" ref="K375">_FV(Table3[[#This Row],[Company]],"Volume average",TRUE)</f>
        <v>1442654</v>
      </c>
      <c r="L375" s="12">
        <f>Table3[[#This Row],[Volume]]/Table3[[#This Row],[Volume average]]</f>
        <v>0.8943939433849003</v>
      </c>
      <c r="M375" s="10">
        <f>(Table3[[#This Row],[Price]]-Table3[[#This Row],[52 week high]])/Table3[[#This Row],[52 week high]]</f>
        <v>-0.28319666560956824</v>
      </c>
      <c r="N375" s="4" cm="1">
        <f t="array" ref="N375">_FV(Table3[[#This Row],[Company]],"52 week high",TRUE)</f>
        <v>110.36499999999999</v>
      </c>
      <c r="O375" s="4" cm="1">
        <f t="array" ref="O375">_FV(Table3[[#This Row],[Company]],"52 week low",TRUE)</f>
        <v>62.48</v>
      </c>
      <c r="P375" s="10">
        <f>(Table3[[#This Row],[Price]]-Table3[[#This Row],[52 week low]]) /Table3[[#This Row],[52 week low]]</f>
        <v>0.26616517285531377</v>
      </c>
    </row>
    <row r="376" spans="1:16" x14ac:dyDescent="0.25">
      <c r="A376" t="e" vm="377">
        <v>#VALUE!</v>
      </c>
      <c r="B376" s="3" t="str" cm="1">
        <f t="array" ref="B376">_FV(Table3[[#This Row],[Company]],"Ticker symbol",TRUE)</f>
        <v>AJG</v>
      </c>
      <c r="C376" s="18" t="str" cm="1">
        <f t="array" ref="C376">_FV(A376,"Industry")</f>
        <v>Insurance</v>
      </c>
      <c r="D376" s="4" cm="1">
        <f t="array" ref="D376">_FV(Table3[[#This Row],[Company]],"Price")</f>
        <v>124.74</v>
      </c>
      <c r="E376" s="8" cm="1">
        <f t="array" ref="E376">_FV(Table3[[#This Row],[Company]],"P/E",TRUE)</f>
        <v>29.7866</v>
      </c>
      <c r="F376" s="5" cm="1">
        <f t="array" ref="F376">_FV(Table3[[#This Row],[Company]],"Change (%)",TRUE)</f>
        <v>-4.7080000000000004E-3</v>
      </c>
      <c r="G376" s="22" cm="1">
        <f t="array" ref="G376">_FV(Table3[[#This Row],[Company]],"Change % (Extended hours)",TRUE)</f>
        <v>2.0839999999999999E-3</v>
      </c>
      <c r="H376" s="8" cm="1">
        <f t="array" ref="H376">_FV(Table3[[#This Row],[Company]],"Beta")</f>
        <v>0.65859999999999996</v>
      </c>
      <c r="I376" s="6" cm="1">
        <f t="array" ref="I376">_FV(Table3[[#This Row],[Company]],"Market cap",TRUE)</f>
        <v>24281430000</v>
      </c>
      <c r="J376" s="9" cm="1">
        <f t="array" ref="J376">_FV(Table3[[#This Row],[Company]],"Volume")</f>
        <v>790346</v>
      </c>
      <c r="K376" s="9" cm="1">
        <f t="array" ref="K376">_FV(Table3[[#This Row],[Company]],"Volume average",TRUE)</f>
        <v>884602</v>
      </c>
      <c r="L376" s="12">
        <f>Table3[[#This Row],[Volume]]/Table3[[#This Row],[Volume average]]</f>
        <v>0.89344812695426867</v>
      </c>
      <c r="M376" s="10">
        <f>(Table3[[#This Row],[Price]]-Table3[[#This Row],[52 week high]])/Table3[[#This Row],[52 week high]]</f>
        <v>-3.3921933085501933E-2</v>
      </c>
      <c r="N376" s="4" cm="1">
        <f t="array" ref="N376">_FV(Table3[[#This Row],[Company]],"52 week high",TRUE)</f>
        <v>129.12</v>
      </c>
      <c r="O376" s="4" cm="1">
        <f t="array" ref="O376">_FV(Table3[[#This Row],[Company]],"52 week low",TRUE)</f>
        <v>65.09</v>
      </c>
      <c r="P376" s="10">
        <f>(Table3[[#This Row],[Price]]-Table3[[#This Row],[52 week low]]) /Table3[[#This Row],[52 week low]]</f>
        <v>0.9164234137348285</v>
      </c>
    </row>
    <row r="377" spans="1:16" ht="24.75" x14ac:dyDescent="0.25">
      <c r="A377" t="e" vm="378">
        <v>#VALUE!</v>
      </c>
      <c r="B377" s="3" t="str" cm="1">
        <f t="array" ref="B377">_FV(Table3[[#This Row],[Company]],"Ticker symbol",TRUE)</f>
        <v>IR</v>
      </c>
      <c r="C377" s="18" t="str" cm="1">
        <f t="array" ref="C377">_FV(A377,"Industry")</f>
        <v>Machinery, Equipment &amp; Components</v>
      </c>
      <c r="D377" s="4" cm="1">
        <f t="array" ref="D377">_FV(Table3[[#This Row],[Company]],"Price")</f>
        <v>48.09</v>
      </c>
      <c r="E377" s="8" cm="1">
        <f t="array" ref="E377">_FV(Table3[[#This Row],[Company]],"P/E",TRUE)</f>
        <v>0</v>
      </c>
      <c r="F377" s="5" cm="1">
        <f t="array" ref="F377">_FV(Table3[[#This Row],[Company]],"Change (%)",TRUE)</f>
        <v>-4.8665E-2</v>
      </c>
      <c r="G377" s="22" cm="1">
        <f t="array" ref="G377">_FV(Table3[[#This Row],[Company]],"Change % (Extended hours)",TRUE)</f>
        <v>4.3669999999999994E-3</v>
      </c>
      <c r="H377" s="8" cm="1">
        <f t="array" ref="H377">_FV(Table3[[#This Row],[Company]],"Beta")</f>
        <v>1.5484</v>
      </c>
      <c r="I377" s="6" cm="1">
        <f t="array" ref="I377">_FV(Table3[[#This Row],[Company]],"Market cap",TRUE)</f>
        <v>21168550000</v>
      </c>
      <c r="J377" s="9" cm="1">
        <f t="array" ref="J377">_FV(Table3[[#This Row],[Company]],"Volume")</f>
        <v>2216388</v>
      </c>
      <c r="K377" s="9" cm="1">
        <f t="array" ref="K377">_FV(Table3[[#This Row],[Company]],"Volume average",TRUE)</f>
        <v>2484341</v>
      </c>
      <c r="L377" s="12">
        <f>Table3[[#This Row],[Volume]]/Table3[[#This Row],[Volume average]]</f>
        <v>0.89214322832493609</v>
      </c>
      <c r="M377" s="10">
        <f>(Table3[[#This Row],[Price]]-Table3[[#This Row],[52 week high]])/Table3[[#This Row],[52 week high]]</f>
        <v>-6.8203836465801124E-2</v>
      </c>
      <c r="N377" s="4" cm="1">
        <f t="array" ref="N377">_FV(Table3[[#This Row],[Company]],"52 week high",TRUE)</f>
        <v>51.61</v>
      </c>
      <c r="O377" s="4" cm="1">
        <f t="array" ref="O377">_FV(Table3[[#This Row],[Company]],"52 week low",TRUE)</f>
        <v>17.010000000000002</v>
      </c>
      <c r="P377" s="10">
        <f>(Table3[[#This Row],[Price]]-Table3[[#This Row],[52 week low]]) /Table3[[#This Row],[52 week low]]</f>
        <v>1.8271604938271604</v>
      </c>
    </row>
    <row r="378" spans="1:16" ht="24.75" x14ac:dyDescent="0.25">
      <c r="A378" t="e" vm="379">
        <v>#VALUE!</v>
      </c>
      <c r="B378" s="3" t="str" cm="1">
        <f t="array" ref="B378">_FV(Table3[[#This Row],[Company]],"Ticker symbol",TRUE)</f>
        <v>FLS</v>
      </c>
      <c r="C378" s="18" t="str" cm="1">
        <f t="array" ref="C378">_FV(A378,"Industry")</f>
        <v>Machinery, Equipment &amp; Components</v>
      </c>
      <c r="D378" s="4" cm="1">
        <f t="array" ref="D378">_FV(Table3[[#This Row],[Company]],"Price")</f>
        <v>39.68</v>
      </c>
      <c r="E378" s="8" cm="1">
        <f t="array" ref="E378">_FV(Table3[[#This Row],[Company]],"P/E",TRUE)</f>
        <v>46.622999999999998</v>
      </c>
      <c r="F378" s="5" cm="1">
        <f t="array" ref="F378">_FV(Table3[[#This Row],[Company]],"Change (%)",TRUE)</f>
        <v>-3.8759999999999996E-2</v>
      </c>
      <c r="G378" s="22" cm="1">
        <f t="array" ref="G378">_FV(Table3[[#This Row],[Company]],"Change % (Extended hours)",TRUE)</f>
        <v>0</v>
      </c>
      <c r="H378" s="8" cm="1">
        <f t="array" ref="H378">_FV(Table3[[#This Row],[Company]],"Beta")</f>
        <v>1.7991999999999999</v>
      </c>
      <c r="I378" s="6" cm="1">
        <f t="array" ref="I378">_FV(Table3[[#This Row],[Company]],"Market cap",TRUE)</f>
        <v>5377796000</v>
      </c>
      <c r="J378" s="9" cm="1">
        <f t="array" ref="J378">_FV(Table3[[#This Row],[Company]],"Volume")</f>
        <v>1064747</v>
      </c>
      <c r="K378" s="9" cm="1">
        <f t="array" ref="K378">_FV(Table3[[#This Row],[Company]],"Volume average",TRUE)</f>
        <v>1194320</v>
      </c>
      <c r="L378" s="12">
        <f>Table3[[#This Row],[Volume]]/Table3[[#This Row],[Volume average]]</f>
        <v>0.891508975818876</v>
      </c>
      <c r="M378" s="10">
        <f>(Table3[[#This Row],[Price]]-Table3[[#This Row],[52 week high]])/Table3[[#This Row],[52 week high]]</f>
        <v>-5.8376839107736139E-2</v>
      </c>
      <c r="N378" s="4" cm="1">
        <f t="array" ref="N378">_FV(Table3[[#This Row],[Company]],"52 week high",TRUE)</f>
        <v>42.14</v>
      </c>
      <c r="O378" s="4" cm="1">
        <f t="array" ref="O378">_FV(Table3[[#This Row],[Company]],"52 week low",TRUE)</f>
        <v>18.98</v>
      </c>
      <c r="P378" s="10">
        <f>(Table3[[#This Row],[Price]]-Table3[[#This Row],[52 week low]]) /Table3[[#This Row],[52 week low]]</f>
        <v>1.0906217070600632</v>
      </c>
    </row>
    <row r="379" spans="1:16" x14ac:dyDescent="0.25">
      <c r="A379" t="e" vm="380">
        <v>#VALUE!</v>
      </c>
      <c r="B379" s="3" t="str" cm="1">
        <f t="array" ref="B379">_FV(Table3[[#This Row],[Company]],"Ticker symbol",TRUE)</f>
        <v>VNO</v>
      </c>
      <c r="C379" s="18" t="str" cm="1">
        <f t="array" ref="C379">_FV(A379,"Industry")</f>
        <v>Residential &amp; Commercial REIT</v>
      </c>
      <c r="D379" s="4" cm="1">
        <f t="array" ref="D379">_FV(Table3[[#This Row],[Company]],"Price")</f>
        <v>46.76</v>
      </c>
      <c r="E379" s="8" cm="1">
        <f t="array" ref="E379">_FV(Table3[[#This Row],[Company]],"P/E",TRUE)</f>
        <v>0</v>
      </c>
      <c r="F379" s="5" cm="1">
        <f t="array" ref="F379">_FV(Table3[[#This Row],[Company]],"Change (%)",TRUE)</f>
        <v>-2.2984000000000001E-2</v>
      </c>
      <c r="G379" s="22" cm="1">
        <f t="array" ref="G379">_FV(Table3[[#This Row],[Company]],"Change % (Extended hours)",TRUE)</f>
        <v>0</v>
      </c>
      <c r="H379" s="8" cm="1">
        <f t="array" ref="H379">_FV(Table3[[#This Row],[Company]],"Beta")</f>
        <v>1.4038999999999999</v>
      </c>
      <c r="I379" s="6" cm="1">
        <f t="array" ref="I379">_FV(Table3[[#This Row],[Company]],"Market cap",TRUE)</f>
        <v>9158235000</v>
      </c>
      <c r="J379" s="9" cm="1">
        <f t="array" ref="J379">_FV(Table3[[#This Row],[Company]],"Volume")</f>
        <v>2349488</v>
      </c>
      <c r="K379" s="9" cm="1">
        <f t="array" ref="K379">_FV(Table3[[#This Row],[Company]],"Volume average",TRUE)</f>
        <v>2636914</v>
      </c>
      <c r="L379" s="12">
        <f>Table3[[#This Row],[Volume]]/Table3[[#This Row],[Volume average]]</f>
        <v>0.89099909970518565</v>
      </c>
      <c r="M379" s="10">
        <f>(Table3[[#This Row],[Price]]-Table3[[#This Row],[52 week high]])/Table3[[#This Row],[52 week high]]</f>
        <v>-7.2774142375570131E-2</v>
      </c>
      <c r="N379" s="4" cm="1">
        <f t="array" ref="N379">_FV(Table3[[#This Row],[Company]],"52 week high",TRUE)</f>
        <v>50.43</v>
      </c>
      <c r="O379" s="4" cm="1">
        <f t="array" ref="O379">_FV(Table3[[#This Row],[Company]],"52 week low",TRUE)</f>
        <v>27.64</v>
      </c>
      <c r="P379" s="10">
        <f>(Table3[[#This Row],[Price]]-Table3[[#This Row],[52 week low]]) /Table3[[#This Row],[52 week low]]</f>
        <v>0.69175108538350205</v>
      </c>
    </row>
    <row r="380" spans="1:16" x14ac:dyDescent="0.25">
      <c r="A380" t="e" vm="381">
        <v>#VALUE!</v>
      </c>
      <c r="B380" s="3" t="str" cm="1">
        <f t="array" ref="B380">_FV(Table3[[#This Row],[Company]],"Ticker symbol",TRUE)</f>
        <v>SEE</v>
      </c>
      <c r="C380" s="18" t="str" cm="1">
        <f t="array" ref="C380">_FV(A380,"Industry")</f>
        <v>Containers &amp; Packaging</v>
      </c>
      <c r="D380" s="4" cm="1">
        <f t="array" ref="D380">_FV(Table3[[#This Row],[Company]],"Price")</f>
        <v>45.78</v>
      </c>
      <c r="E380" s="8" cm="1">
        <f t="array" ref="E380">_FV(Table3[[#This Row],[Company]],"P/E",TRUE)</f>
        <v>14.6935</v>
      </c>
      <c r="F380" s="5" cm="1">
        <f t="array" ref="F380">_FV(Table3[[#This Row],[Company]],"Change (%)",TRUE)</f>
        <v>3.7269999999999998E-3</v>
      </c>
      <c r="G380" s="22" cm="1">
        <f t="array" ref="G380">_FV(Table3[[#This Row],[Company]],"Change % (Extended hours)",TRUE)</f>
        <v>0</v>
      </c>
      <c r="H380" s="8" cm="1">
        <f t="array" ref="H380">_FV(Table3[[#This Row],[Company]],"Beta")</f>
        <v>1.242</v>
      </c>
      <c r="I380" s="6" cm="1">
        <f t="array" ref="I380">_FV(Table3[[#This Row],[Company]],"Market cap",TRUE)</f>
        <v>7065866000</v>
      </c>
      <c r="J380" s="9" cm="1">
        <f t="array" ref="J380">_FV(Table3[[#This Row],[Company]],"Volume")</f>
        <v>1150013</v>
      </c>
      <c r="K380" s="9" cm="1">
        <f t="array" ref="K380">_FV(Table3[[#This Row],[Company]],"Volume average",TRUE)</f>
        <v>1294218</v>
      </c>
      <c r="L380" s="12">
        <f>Table3[[#This Row],[Volume]]/Table3[[#This Row],[Volume average]]</f>
        <v>0.88857750394446688</v>
      </c>
      <c r="M380" s="10">
        <f>(Table3[[#This Row],[Price]]-Table3[[#This Row],[52 week high]])/Table3[[#This Row],[52 week high]]</f>
        <v>-4.4258872651356938E-2</v>
      </c>
      <c r="N380" s="4" cm="1">
        <f t="array" ref="N380">_FV(Table3[[#This Row],[Company]],"52 week high",TRUE)</f>
        <v>47.9</v>
      </c>
      <c r="O380" s="4" cm="1">
        <f t="array" ref="O380">_FV(Table3[[#This Row],[Company]],"52 week low",TRUE)</f>
        <v>17.059999999999999</v>
      </c>
      <c r="P380" s="10">
        <f>(Table3[[#This Row],[Price]]-Table3[[#This Row],[52 week low]]) /Table3[[#This Row],[52 week low]]</f>
        <v>1.683470105509965</v>
      </c>
    </row>
    <row r="381" spans="1:16" x14ac:dyDescent="0.25">
      <c r="A381" t="e" vm="382">
        <v>#VALUE!</v>
      </c>
      <c r="B381" s="3" t="str" cm="1">
        <f t="array" ref="B381">_FV(Table3[[#This Row],[Company]],"Ticker symbol",TRUE)</f>
        <v>BDX</v>
      </c>
      <c r="C381" s="18" t="str" cm="1">
        <f t="array" ref="C381">_FV(A381,"Industry")</f>
        <v>Healthcare Equipment &amp; Supplies</v>
      </c>
      <c r="D381" s="4" cm="1">
        <f t="array" ref="D381">_FV(Table3[[#This Row],[Company]],"Price")</f>
        <v>242.85</v>
      </c>
      <c r="E381" s="8" cm="1">
        <f t="array" ref="E381">_FV(Table3[[#This Row],[Company]],"P/E",TRUE)</f>
        <v>47.142699999999998</v>
      </c>
      <c r="F381" s="5" cm="1">
        <f t="array" ref="F381">_FV(Table3[[#This Row],[Company]],"Change (%)",TRUE)</f>
        <v>-9.8670000000000008E-3</v>
      </c>
      <c r="G381" s="22" cm="1">
        <f t="array" ref="G381">_FV(Table3[[#This Row],[Company]],"Change % (Extended hours)",TRUE)</f>
        <v>0</v>
      </c>
      <c r="H381" s="8" cm="1">
        <f t="array" ref="H381">_FV(Table3[[#This Row],[Company]],"Beta")</f>
        <v>0.77500000000000002</v>
      </c>
      <c r="I381" s="6" cm="1">
        <f t="array" ref="I381">_FV(Table3[[#This Row],[Company]],"Market cap",TRUE)</f>
        <v>71506810000</v>
      </c>
      <c r="J381" s="9" cm="1">
        <f t="array" ref="J381">_FV(Table3[[#This Row],[Company]],"Volume")</f>
        <v>1218708</v>
      </c>
      <c r="K381" s="9" cm="1">
        <f t="array" ref="K381">_FV(Table3[[#This Row],[Company]],"Volume average",TRUE)</f>
        <v>1371825</v>
      </c>
      <c r="L381" s="12">
        <f>Table3[[#This Row],[Volume]]/Table3[[#This Row],[Volume average]]</f>
        <v>0.88838445136952604</v>
      </c>
      <c r="M381" s="10">
        <f>(Table3[[#This Row],[Price]]-Table3[[#This Row],[52 week high]])/Table3[[#This Row],[52 week high]]</f>
        <v>-0.14780503210864313</v>
      </c>
      <c r="N381" s="4" cm="1">
        <f t="array" ref="N381">_FV(Table3[[#This Row],[Company]],"52 week high",TRUE)</f>
        <v>284.97000000000003</v>
      </c>
      <c r="O381" s="4" cm="1">
        <f t="array" ref="O381">_FV(Table3[[#This Row],[Company]],"52 week low",TRUE)</f>
        <v>197.75</v>
      </c>
      <c r="P381" s="10">
        <f>(Table3[[#This Row],[Price]]-Table3[[#This Row],[52 week low]]) /Table3[[#This Row],[52 week low]]</f>
        <v>0.22806573957016432</v>
      </c>
    </row>
    <row r="382" spans="1:16" ht="24.75" x14ac:dyDescent="0.25">
      <c r="A382" t="e" vm="383">
        <v>#VALUE!</v>
      </c>
      <c r="B382" s="3" t="str" cm="1">
        <f t="array" ref="B382">_FV(Table3[[#This Row],[Company]],"Ticker symbol",TRUE)</f>
        <v>CAT</v>
      </c>
      <c r="C382" s="18" t="str" cm="1">
        <f t="array" ref="C382">_FV(A382,"Industry")</f>
        <v>Machinery, Equipment &amp; Components</v>
      </c>
      <c r="D382" s="4" cm="1">
        <f t="array" ref="D382">_FV(Table3[[#This Row],[Company]],"Price")</f>
        <v>216.8</v>
      </c>
      <c r="E382" s="8" cm="1">
        <f t="array" ref="E382">_FV(Table3[[#This Row],[Company]],"P/E",TRUE)</f>
        <v>41.684899999999999</v>
      </c>
      <c r="F382" s="5" cm="1">
        <f t="array" ref="F382">_FV(Table3[[#This Row],[Company]],"Change (%)",TRUE)</f>
        <v>-2.1572000000000001E-2</v>
      </c>
      <c r="G382" s="22" cm="1">
        <f t="array" ref="G382">_FV(Table3[[#This Row],[Company]],"Change % (Extended hours)",TRUE)</f>
        <v>4.613E-5</v>
      </c>
      <c r="H382" s="8" cm="1">
        <f t="array" ref="H382">_FV(Table3[[#This Row],[Company]],"Beta")</f>
        <v>0.93610000000000004</v>
      </c>
      <c r="I382" s="6" cm="1">
        <f t="array" ref="I382">_FV(Table3[[#This Row],[Company]],"Market cap",TRUE)</f>
        <v>120828400000</v>
      </c>
      <c r="J382" s="9" cm="1">
        <f t="array" ref="J382">_FV(Table3[[#This Row],[Company]],"Volume")</f>
        <v>2902396</v>
      </c>
      <c r="K382" s="9" cm="1">
        <f t="array" ref="K382">_FV(Table3[[#This Row],[Company]],"Volume average",TRUE)</f>
        <v>3270525</v>
      </c>
      <c r="L382" s="12">
        <f>Table3[[#This Row],[Volume]]/Table3[[#This Row],[Volume average]]</f>
        <v>0.88744039565513178</v>
      </c>
      <c r="M382" s="10">
        <f>(Table3[[#This Row],[Price]]-Table3[[#This Row],[52 week high]])/Table3[[#This Row],[52 week high]]</f>
        <v>-4.354347730180428E-2</v>
      </c>
      <c r="N382" s="4" cm="1">
        <f t="array" ref="N382">_FV(Table3[[#This Row],[Company]],"52 week high",TRUE)</f>
        <v>226.67</v>
      </c>
      <c r="O382" s="4" cm="1">
        <f t="array" ref="O382">_FV(Table3[[#This Row],[Company]],"52 week low",TRUE)</f>
        <v>87.5</v>
      </c>
      <c r="P382" s="10">
        <f>(Table3[[#This Row],[Price]]-Table3[[#This Row],[52 week low]]) /Table3[[#This Row],[52 week low]]</f>
        <v>1.4777142857142858</v>
      </c>
    </row>
    <row r="383" spans="1:16" x14ac:dyDescent="0.25">
      <c r="A383" t="e" vm="384">
        <v>#VALUE!</v>
      </c>
      <c r="B383" s="3" t="str" cm="1">
        <f t="array" ref="B383">_FV(Table3[[#This Row],[Company]],"Ticker symbol",TRUE)</f>
        <v>DVN</v>
      </c>
      <c r="C383" s="18" t="str" cm="1">
        <f t="array" ref="C383">_FV(A383,"Industry")</f>
        <v>Oil &amp; Gas</v>
      </c>
      <c r="D383" s="4" cm="1">
        <f t="array" ref="D383">_FV(Table3[[#This Row],[Company]],"Price")</f>
        <v>23.83</v>
      </c>
      <c r="E383" s="8" cm="1">
        <f t="array" ref="E383">_FV(Table3[[#This Row],[Company]],"P/E",TRUE)</f>
        <v>0</v>
      </c>
      <c r="F383" s="5" cm="1">
        <f t="array" ref="F383">_FV(Table3[[#This Row],[Company]],"Change (%)",TRUE)</f>
        <v>-3.0117999999999999E-2</v>
      </c>
      <c r="G383" s="22" cm="1">
        <f t="array" ref="G383">_FV(Table3[[#This Row],[Company]],"Change % (Extended hours)",TRUE)</f>
        <v>8.3930000000000007E-4</v>
      </c>
      <c r="H383" s="8" cm="1">
        <f t="array" ref="H383">_FV(Table3[[#This Row],[Company]],"Beta")</f>
        <v>3.3803000000000001</v>
      </c>
      <c r="I383" s="6" cm="1">
        <f t="array" ref="I383">_FV(Table3[[#This Row],[Company]],"Market cap",TRUE)</f>
        <v>16538070000</v>
      </c>
      <c r="J383" s="9" cm="1">
        <f t="array" ref="J383">_FV(Table3[[#This Row],[Company]],"Volume")</f>
        <v>11746010</v>
      </c>
      <c r="K383" s="9" cm="1">
        <f t="array" ref="K383">_FV(Table3[[#This Row],[Company]],"Volume average",TRUE)</f>
        <v>13246891</v>
      </c>
      <c r="L383" s="12">
        <f>Table3[[#This Row],[Volume]]/Table3[[#This Row],[Volume average]]</f>
        <v>0.88669937723500558</v>
      </c>
      <c r="M383" s="10">
        <f>(Table3[[#This Row],[Price]]-Table3[[#This Row],[52 week high]])/Table3[[#This Row],[52 week high]]</f>
        <v>-8.8021431305013428E-2</v>
      </c>
      <c r="N383" s="4" cm="1">
        <f t="array" ref="N383">_FV(Table3[[#This Row],[Company]],"52 week high",TRUE)</f>
        <v>26.13</v>
      </c>
      <c r="O383" s="4" cm="1">
        <f t="array" ref="O383">_FV(Table3[[#This Row],[Company]],"52 week low",TRUE)</f>
        <v>4.6022999999999996</v>
      </c>
      <c r="P383" s="10">
        <f>(Table3[[#This Row],[Price]]-Table3[[#This Row],[52 week low]]) /Table3[[#This Row],[52 week low]]</f>
        <v>4.1778458596788566</v>
      </c>
    </row>
    <row r="384" spans="1:16" x14ac:dyDescent="0.25">
      <c r="A384" t="e" vm="385">
        <v>#VALUE!</v>
      </c>
      <c r="B384" s="3" t="str" cm="1">
        <f t="array" ref="B384">_FV(Table3[[#This Row],[Company]],"Ticker symbol",TRUE)</f>
        <v>TGT</v>
      </c>
      <c r="C384" s="18" t="str" cm="1">
        <f t="array" ref="C384">_FV(A384,"Industry")</f>
        <v>Diversified Retail</v>
      </c>
      <c r="D384" s="4" cm="1">
        <f t="array" ref="D384">_FV(Table3[[#This Row],[Company]],"Price")</f>
        <v>179.18</v>
      </c>
      <c r="E384" s="8" cm="1">
        <f t="array" ref="E384">_FV(Table3[[#This Row],[Company]],"P/E",TRUE)</f>
        <v>20.457799999999999</v>
      </c>
      <c r="F384" s="5" cm="1">
        <f t="array" ref="F384">_FV(Table3[[#This Row],[Company]],"Change (%)",TRUE)</f>
        <v>1.306E-2</v>
      </c>
      <c r="G384" s="22" cm="1">
        <f t="array" ref="G384">_FV(Table3[[#This Row],[Company]],"Change % (Extended hours)",TRUE)</f>
        <v>1.786E-3</v>
      </c>
      <c r="H384" s="8" cm="1">
        <f t="array" ref="H384">_FV(Table3[[#This Row],[Company]],"Beta")</f>
        <v>1.0087999999999999</v>
      </c>
      <c r="I384" s="6" cm="1">
        <f t="array" ref="I384">_FV(Table3[[#This Row],[Company]],"Market cap",TRUE)</f>
        <v>88571740000</v>
      </c>
      <c r="J384" s="9" cm="1">
        <f t="array" ref="J384">_FV(Table3[[#This Row],[Company]],"Volume")</f>
        <v>3752363</v>
      </c>
      <c r="K384" s="9" cm="1">
        <f t="array" ref="K384">_FV(Table3[[#This Row],[Company]],"Volume average",TRUE)</f>
        <v>4241705</v>
      </c>
      <c r="L384" s="12">
        <f>Table3[[#This Row],[Volume]]/Table3[[#This Row],[Volume average]]</f>
        <v>0.88463554160414271</v>
      </c>
      <c r="M384" s="10">
        <f>(Table3[[#This Row],[Price]]-Table3[[#This Row],[52 week high]])/Table3[[#This Row],[52 week high]]</f>
        <v>-0.10392078415683137</v>
      </c>
      <c r="N384" s="4" cm="1">
        <f t="array" ref="N384">_FV(Table3[[#This Row],[Company]],"52 week high",TRUE)</f>
        <v>199.96</v>
      </c>
      <c r="O384" s="4" cm="1">
        <f t="array" ref="O384">_FV(Table3[[#This Row],[Company]],"52 week low",TRUE)</f>
        <v>90.17</v>
      </c>
      <c r="P384" s="10">
        <f>(Table3[[#This Row],[Price]]-Table3[[#This Row],[52 week low]]) /Table3[[#This Row],[52 week low]]</f>
        <v>0.98713541089054013</v>
      </c>
    </row>
    <row r="385" spans="1:16" x14ac:dyDescent="0.25">
      <c r="A385" t="e" vm="386">
        <v>#VALUE!</v>
      </c>
      <c r="B385" s="3" t="str" cm="1">
        <f t="array" ref="B385">_FV(Table3[[#This Row],[Company]],"Ticker symbol",TRUE)</f>
        <v>NEM</v>
      </c>
      <c r="C385" s="18" t="str" cm="1">
        <f t="array" ref="C385">_FV(A385,"Industry")</f>
        <v>Metals &amp; Mining</v>
      </c>
      <c r="D385" s="4" cm="1">
        <f t="array" ref="D385">_FV(Table3[[#This Row],[Company]],"Price")</f>
        <v>57.25</v>
      </c>
      <c r="E385" s="8" cm="1">
        <f t="array" ref="E385">_FV(Table3[[#This Row],[Company]],"P/E",TRUE)</f>
        <v>17.058199999999999</v>
      </c>
      <c r="F385" s="5" cm="1">
        <f t="array" ref="F385">_FV(Table3[[#This Row],[Company]],"Change (%)",TRUE)</f>
        <v>1.5250999999999999E-2</v>
      </c>
      <c r="G385" s="22" cm="1">
        <f t="array" ref="G385">_FV(Table3[[#This Row],[Company]],"Change % (Extended hours)",TRUE)</f>
        <v>5.2400000000000005E-4</v>
      </c>
      <c r="H385" s="8" cm="1">
        <f t="array" ref="H385">_FV(Table3[[#This Row],[Company]],"Beta")</f>
        <v>0.23749999999999999</v>
      </c>
      <c r="I385" s="6" cm="1">
        <f t="array" ref="I385">_FV(Table3[[#This Row],[Company]],"Market cap",TRUE)</f>
        <v>45129720000</v>
      </c>
      <c r="J385" s="9" cm="1">
        <f t="array" ref="J385">_FV(Table3[[#This Row],[Company]],"Volume")</f>
        <v>6590758</v>
      </c>
      <c r="K385" s="9" cm="1">
        <f t="array" ref="K385">_FV(Table3[[#This Row],[Company]],"Volume average",TRUE)</f>
        <v>7460155</v>
      </c>
      <c r="L385" s="12">
        <f>Table3[[#This Row],[Volume]]/Table3[[#This Row],[Volume average]]</f>
        <v>0.88346126856613572</v>
      </c>
      <c r="M385" s="10">
        <f>(Table3[[#This Row],[Price]]-Table3[[#This Row],[52 week high]])/Table3[[#This Row],[52 week high]]</f>
        <v>-0.2072833010246469</v>
      </c>
      <c r="N385" s="4" cm="1">
        <f t="array" ref="N385">_FV(Table3[[#This Row],[Company]],"52 week high",TRUE)</f>
        <v>72.22</v>
      </c>
      <c r="O385" s="4" cm="1">
        <f t="array" ref="O385">_FV(Table3[[#This Row],[Company]],"52 week low",TRUE)</f>
        <v>33</v>
      </c>
      <c r="P385" s="10">
        <f>(Table3[[#This Row],[Price]]-Table3[[#This Row],[52 week low]]) /Table3[[#This Row],[52 week low]]</f>
        <v>0.73484848484848486</v>
      </c>
    </row>
    <row r="386" spans="1:16" x14ac:dyDescent="0.25">
      <c r="A386" t="e" vm="387">
        <v>#VALUE!</v>
      </c>
      <c r="B386" s="3" t="str" cm="1">
        <f t="array" ref="B386">_FV(Table3[[#This Row],[Company]],"Ticker symbol",TRUE)</f>
        <v>PFG</v>
      </c>
      <c r="C386" s="18" t="str" cm="1">
        <f t="array" ref="C386">_FV(A386,"Industry")</f>
        <v>Insurance</v>
      </c>
      <c r="D386" s="4" cm="1">
        <f t="array" ref="D386">_FV(Table3[[#This Row],[Company]],"Price")</f>
        <v>59.78</v>
      </c>
      <c r="E386" s="8" cm="1">
        <f t="array" ref="E386">_FV(Table3[[#This Row],[Company]],"P/E",TRUE)</f>
        <v>11.924799999999999</v>
      </c>
      <c r="F386" s="5" cm="1">
        <f t="array" ref="F386">_FV(Table3[[#This Row],[Company]],"Change (%)",TRUE)</f>
        <v>-6.3160000000000004E-3</v>
      </c>
      <c r="G386" s="22" cm="1">
        <f t="array" ref="G386">_FV(Table3[[#This Row],[Company]],"Change % (Extended hours)",TRUE)</f>
        <v>0</v>
      </c>
      <c r="H386" s="8" cm="1">
        <f t="array" ref="H386">_FV(Table3[[#This Row],[Company]],"Beta")</f>
        <v>1.6418999999999999</v>
      </c>
      <c r="I386" s="6" cm="1">
        <f t="array" ref="I386">_FV(Table3[[#This Row],[Company]],"Market cap",TRUE)</f>
        <v>16400440000</v>
      </c>
      <c r="J386" s="9" cm="1">
        <f t="array" ref="J386">_FV(Table3[[#This Row],[Company]],"Volume")</f>
        <v>1530706</v>
      </c>
      <c r="K386" s="9" cm="1">
        <f t="array" ref="K386">_FV(Table3[[#This Row],[Company]],"Volume average",TRUE)</f>
        <v>1733695</v>
      </c>
      <c r="L386" s="12">
        <f>Table3[[#This Row],[Volume]]/Table3[[#This Row],[Volume average]]</f>
        <v>0.88291539169231037</v>
      </c>
      <c r="M386" s="10">
        <f>(Table3[[#This Row],[Price]]-Table3[[#This Row],[52 week high]])/Table3[[#This Row],[52 week high]]</f>
        <v>-2.9072600292350155E-2</v>
      </c>
      <c r="N386" s="4" cm="1">
        <f t="array" ref="N386">_FV(Table3[[#This Row],[Company]],"52 week high",TRUE)</f>
        <v>61.57</v>
      </c>
      <c r="O386" s="4" cm="1">
        <f t="array" ref="O386">_FV(Table3[[#This Row],[Company]],"52 week low",TRUE)</f>
        <v>23.31</v>
      </c>
      <c r="P386" s="10">
        <f>(Table3[[#This Row],[Price]]-Table3[[#This Row],[52 week low]]) /Table3[[#This Row],[52 week low]]</f>
        <v>1.5645645645645645</v>
      </c>
    </row>
    <row r="387" spans="1:16" ht="24.75" x14ac:dyDescent="0.25">
      <c r="A387" t="e" vm="388">
        <v>#VALUE!</v>
      </c>
      <c r="B387" s="3" t="str" cm="1">
        <f t="array" ref="B387">_FV(Table3[[#This Row],[Company]],"Ticker symbol",TRUE)</f>
        <v>GPN</v>
      </c>
      <c r="C387" s="18" t="str" cm="1">
        <f t="array" ref="C387">_FV(A387,"Industry")</f>
        <v>Professional &amp; Commercial Services</v>
      </c>
      <c r="D387" s="4" cm="1">
        <f t="array" ref="D387">_FV(Table3[[#This Row],[Company]],"Price")</f>
        <v>205.17</v>
      </c>
      <c r="E387" s="8" cm="1">
        <f t="array" ref="E387">_FV(Table3[[#This Row],[Company]],"P/E",TRUE)</f>
        <v>104.5522</v>
      </c>
      <c r="F387" s="5" cm="1">
        <f t="array" ref="F387">_FV(Table3[[#This Row],[Company]],"Change (%)",TRUE)</f>
        <v>9.0489999999999998E-3</v>
      </c>
      <c r="G387" s="22" cm="1">
        <f t="array" ref="G387">_FV(Table3[[#This Row],[Company]],"Change % (Extended hours)",TRUE)</f>
        <v>0</v>
      </c>
      <c r="H387" s="8" cm="1">
        <f t="array" ref="H387">_FV(Table3[[#This Row],[Company]],"Beta")</f>
        <v>1.2000999999999999</v>
      </c>
      <c r="I387" s="6" cm="1">
        <f t="array" ref="I387">_FV(Table3[[#This Row],[Company]],"Market cap",TRUE)</f>
        <v>60031840000</v>
      </c>
      <c r="J387" s="9" cm="1">
        <f t="array" ref="J387">_FV(Table3[[#This Row],[Company]],"Volume")</f>
        <v>1686820</v>
      </c>
      <c r="K387" s="9" cm="1">
        <f t="array" ref="K387">_FV(Table3[[#This Row],[Company]],"Volume average",TRUE)</f>
        <v>1912246</v>
      </c>
      <c r="L387" s="12">
        <f>Table3[[#This Row],[Volume]]/Table3[[#This Row],[Volume average]]</f>
        <v>0.88211453965650866</v>
      </c>
      <c r="M387" s="10">
        <f>(Table3[[#This Row],[Price]]-Table3[[#This Row],[52 week high]])/Table3[[#This Row],[52 week high]]</f>
        <v>-4.8817802503477059E-2</v>
      </c>
      <c r="N387" s="4" cm="1">
        <f t="array" ref="N387">_FV(Table3[[#This Row],[Company]],"52 week high",TRUE)</f>
        <v>215.7</v>
      </c>
      <c r="O387" s="4" cm="1">
        <f t="array" ref="O387">_FV(Table3[[#This Row],[Company]],"52 week low",TRUE)</f>
        <v>105.54</v>
      </c>
      <c r="P387" s="10">
        <f>(Table3[[#This Row],[Price]]-Table3[[#This Row],[52 week low]]) /Table3[[#This Row],[52 week low]]</f>
        <v>0.9440022740193289</v>
      </c>
    </row>
    <row r="388" spans="1:16" x14ac:dyDescent="0.25">
      <c r="A388" t="e" vm="389">
        <v>#VALUE!</v>
      </c>
      <c r="B388" s="3" t="str" cm="1">
        <f t="array" ref="B388">_FV(Table3[[#This Row],[Company]],"Ticker symbol",TRUE)</f>
        <v>EW</v>
      </c>
      <c r="C388" s="18" t="str" cm="1">
        <f t="array" ref="C388">_FV(A388,"Industry")</f>
        <v>Healthcare Equipment &amp; Supplies</v>
      </c>
      <c r="D388" s="4" cm="1">
        <f t="array" ref="D388">_FV(Table3[[#This Row],[Company]],"Price")</f>
        <v>82.02</v>
      </c>
      <c r="E388" s="8" cm="1">
        <f t="array" ref="E388">_FV(Table3[[#This Row],[Company]],"P/E",TRUE)</f>
        <v>62.2348</v>
      </c>
      <c r="F388" s="5" cm="1">
        <f t="array" ref="F388">_FV(Table3[[#This Row],[Company]],"Change (%)",TRUE)</f>
        <v>2.1165E-2</v>
      </c>
      <c r="G388" s="22" cm="1">
        <f t="array" ref="G388">_FV(Table3[[#This Row],[Company]],"Change % (Extended hours)",TRUE)</f>
        <v>0</v>
      </c>
      <c r="H388" s="8" cm="1">
        <f t="array" ref="H388">_FV(Table3[[#This Row],[Company]],"Beta")</f>
        <v>1.0550999999999999</v>
      </c>
      <c r="I388" s="6" cm="1">
        <f t="array" ref="I388">_FV(Table3[[#This Row],[Company]],"Market cap",TRUE)</f>
        <v>50161360000</v>
      </c>
      <c r="J388" s="9" cm="1">
        <f t="array" ref="J388">_FV(Table3[[#This Row],[Company]],"Volume")</f>
        <v>2293789</v>
      </c>
      <c r="K388" s="9" cm="1">
        <f t="array" ref="K388">_FV(Table3[[#This Row],[Company]],"Volume average",TRUE)</f>
        <v>2606971</v>
      </c>
      <c r="L388" s="12">
        <f>Table3[[#This Row],[Volume]]/Table3[[#This Row],[Volume average]]</f>
        <v>0.87986747838775348</v>
      </c>
      <c r="M388" s="10">
        <f>(Table3[[#This Row],[Price]]-Table3[[#This Row],[52 week high]])/Table3[[#This Row],[52 week high]]</f>
        <v>-0.1092528236316247</v>
      </c>
      <c r="N388" s="4" cm="1">
        <f t="array" ref="N388">_FV(Table3[[#This Row],[Company]],"52 week high",TRUE)</f>
        <v>92.08</v>
      </c>
      <c r="O388" s="4" cm="1">
        <f t="array" ref="O388">_FV(Table3[[#This Row],[Company]],"52 week low",TRUE)</f>
        <v>51.506599999999999</v>
      </c>
      <c r="P388" s="10">
        <f>(Table3[[#This Row],[Price]]-Table3[[#This Row],[52 week low]]) /Table3[[#This Row],[52 week low]]</f>
        <v>0.59241728244535652</v>
      </c>
    </row>
    <row r="389" spans="1:16" x14ac:dyDescent="0.25">
      <c r="A389" t="e" vm="390">
        <v>#VALUE!</v>
      </c>
      <c r="B389" s="3" t="str" cm="1">
        <f t="array" ref="B389">_FV(Table3[[#This Row],[Company]],"Ticker symbol",TRUE)</f>
        <v>PAYC</v>
      </c>
      <c r="C389" s="18" t="str" cm="1">
        <f t="array" ref="C389">_FV(A389,"Industry")</f>
        <v>Software &amp; IT Services</v>
      </c>
      <c r="D389" s="4" cm="1">
        <f t="array" ref="D389">_FV(Table3[[#This Row],[Company]],"Price")</f>
        <v>379.26</v>
      </c>
      <c r="E389" s="8" cm="1">
        <f t="array" ref="E389">_FV(Table3[[#This Row],[Company]],"P/E",TRUE)</f>
        <v>148.89940000000001</v>
      </c>
      <c r="F389" s="5" cm="1">
        <f t="array" ref="F389">_FV(Table3[[#This Row],[Company]],"Change (%)",TRUE)</f>
        <v>3.5579E-2</v>
      </c>
      <c r="G389" s="22" cm="1">
        <f t="array" ref="G389">_FV(Table3[[#This Row],[Company]],"Change % (Extended hours)",TRUE)</f>
        <v>6.3279999999999999E-4</v>
      </c>
      <c r="H389" s="8" cm="1">
        <f t="array" ref="H389">_FV(Table3[[#This Row],[Company]],"Beta")</f>
        <v>1.4339999999999999</v>
      </c>
      <c r="I389" s="6" cm="1">
        <f t="array" ref="I389">_FV(Table3[[#This Row],[Company]],"Market cap",TRUE)</f>
        <v>22042850000</v>
      </c>
      <c r="J389" s="9" cm="1">
        <f t="array" ref="J389">_FV(Table3[[#This Row],[Company]],"Volume")</f>
        <v>412103</v>
      </c>
      <c r="K389" s="9" cm="1">
        <f t="array" ref="K389">_FV(Table3[[#This Row],[Company]],"Volume average",TRUE)</f>
        <v>469550</v>
      </c>
      <c r="L389" s="12">
        <f>Table3[[#This Row],[Volume]]/Table3[[#This Row],[Volume average]]</f>
        <v>0.87765520178894685</v>
      </c>
      <c r="M389" s="10">
        <f>(Table3[[#This Row],[Price]]-Table3[[#This Row],[52 week high]])/Table3[[#This Row],[52 week high]]</f>
        <v>-0.19491381506325889</v>
      </c>
      <c r="N389" s="4" cm="1">
        <f t="array" ref="N389">_FV(Table3[[#This Row],[Company]],"52 week high",TRUE)</f>
        <v>471.08</v>
      </c>
      <c r="O389" s="4" cm="1">
        <f t="array" ref="O389">_FV(Table3[[#This Row],[Company]],"52 week low",TRUE)</f>
        <v>163.41999999999999</v>
      </c>
      <c r="P389" s="10">
        <f>(Table3[[#This Row],[Price]]-Table3[[#This Row],[52 week low]]) /Table3[[#This Row],[52 week low]]</f>
        <v>1.3207685717782403</v>
      </c>
    </row>
    <row r="390" spans="1:16" x14ac:dyDescent="0.25">
      <c r="A390" t="e" vm="391">
        <v>#VALUE!</v>
      </c>
      <c r="B390" s="3" t="str" cm="1">
        <f t="array" ref="B390">_FV(Table3[[#This Row],[Company]],"Ticker symbol",TRUE)</f>
        <v>FIS</v>
      </c>
      <c r="C390" s="18" t="e" cm="1" vm="392">
        <f t="array" ref="C390">_FV(A390,"Industry")</f>
        <v>#VALUE!</v>
      </c>
      <c r="D390" s="4" cm="1">
        <f t="array" ref="D390">_FV(Table3[[#This Row],[Company]],"Price")</f>
        <v>142.84</v>
      </c>
      <c r="E390" s="8" cm="1">
        <f t="array" ref="E390">_FV(Table3[[#This Row],[Company]],"P/E",TRUE)</f>
        <v>574.90650000000005</v>
      </c>
      <c r="F390" s="5" cm="1">
        <f t="array" ref="F390">_FV(Table3[[#This Row],[Company]],"Change (%)",TRUE)</f>
        <v>-1.1625000000000002E-2</v>
      </c>
      <c r="G390" s="22" cm="1">
        <f t="array" ref="G390">_FV(Table3[[#This Row],[Company]],"Change % (Extended hours)",TRUE)</f>
        <v>0</v>
      </c>
      <c r="H390" s="8" cm="1">
        <f t="array" ref="H390">_FV(Table3[[#This Row],[Company]],"Beta")</f>
        <v>0.8417</v>
      </c>
      <c r="I390" s="6" cm="1">
        <f t="array" ref="I390">_FV(Table3[[#This Row],[Company]],"Market cap",TRUE)</f>
        <v>89765510000</v>
      </c>
      <c r="J390" s="9" cm="1">
        <f t="array" ref="J390">_FV(Table3[[#This Row],[Company]],"Volume")</f>
        <v>3961804</v>
      </c>
      <c r="K390" s="9" cm="1">
        <f t="array" ref="K390">_FV(Table3[[#This Row],[Company]],"Volume average",TRUE)</f>
        <v>4518535</v>
      </c>
      <c r="L390" s="12">
        <f>Table3[[#This Row],[Volume]]/Table3[[#This Row],[Volume average]]</f>
        <v>0.8767894903989899</v>
      </c>
      <c r="M390" s="10">
        <f>(Table3[[#This Row],[Price]]-Table3[[#This Row],[52 week high]])/Table3[[#This Row],[52 week high]]</f>
        <v>-8.859467219652252E-2</v>
      </c>
      <c r="N390" s="4" cm="1">
        <f t="array" ref="N390">_FV(Table3[[#This Row],[Company]],"52 week high",TRUE)</f>
        <v>156.72499999999999</v>
      </c>
      <c r="O390" s="4" cm="1">
        <f t="array" ref="O390">_FV(Table3[[#This Row],[Company]],"52 week low",TRUE)</f>
        <v>91.68</v>
      </c>
      <c r="P390" s="10">
        <f>(Table3[[#This Row],[Price]]-Table3[[#This Row],[52 week low]]) /Table3[[#This Row],[52 week low]]</f>
        <v>0.55802792321116923</v>
      </c>
    </row>
    <row r="391" spans="1:16" x14ac:dyDescent="0.25">
      <c r="A391" t="e" vm="393">
        <v>#VALUE!</v>
      </c>
      <c r="B391" s="3" t="str" cm="1">
        <f t="array" ref="B391">_FV(Table3[[#This Row],[Company]],"Ticker symbol",TRUE)</f>
        <v>KSU</v>
      </c>
      <c r="C391" s="18" t="str" cm="1">
        <f t="array" ref="C391">_FV(A391,"Industry")</f>
        <v>Freight &amp; Logistics Services</v>
      </c>
      <c r="D391" s="4" cm="1">
        <f t="array" ref="D391">_FV(Table3[[#This Row],[Company]],"Price")</f>
        <v>212.77</v>
      </c>
      <c r="E391" s="8" cm="1">
        <f t="array" ref="E391">_FV(Table3[[#This Row],[Company]],"P/E",TRUE)</f>
        <v>32.124699999999997</v>
      </c>
      <c r="F391" s="5" cm="1">
        <f t="array" ref="F391">_FV(Table3[[#This Row],[Company]],"Change (%)",TRUE)</f>
        <v>1.0447999999999999E-2</v>
      </c>
      <c r="G391" s="22" cm="1">
        <f t="array" ref="G391">_FV(Table3[[#This Row],[Company]],"Change % (Extended hours)",TRUE)</f>
        <v>0</v>
      </c>
      <c r="H391" s="8" cm="1">
        <f t="array" ref="H391">_FV(Table3[[#This Row],[Company]],"Beta")</f>
        <v>1.0224</v>
      </c>
      <c r="I391" s="6" cm="1">
        <f t="array" ref="I391">_FV(Table3[[#This Row],[Company]],"Market cap",TRUE)</f>
        <v>19129830000</v>
      </c>
      <c r="J391" s="9" cm="1">
        <f t="array" ref="J391">_FV(Table3[[#This Row],[Company]],"Volume")</f>
        <v>589122</v>
      </c>
      <c r="K391" s="9" cm="1">
        <f t="array" ref="K391">_FV(Table3[[#This Row],[Company]],"Volume average",TRUE)</f>
        <v>672686</v>
      </c>
      <c r="L391" s="12">
        <f>Table3[[#This Row],[Volume]]/Table3[[#This Row],[Volume average]]</f>
        <v>0.87577562190977665</v>
      </c>
      <c r="M391" s="10">
        <f>(Table3[[#This Row],[Price]]-Table3[[#This Row],[52 week high]])/Table3[[#This Row],[52 week high]]</f>
        <v>-4.839214633928169E-2</v>
      </c>
      <c r="N391" s="4" cm="1">
        <f t="array" ref="N391">_FV(Table3[[#This Row],[Company]],"52 week high",TRUE)</f>
        <v>223.59</v>
      </c>
      <c r="O391" s="4" cm="1">
        <f t="array" ref="O391">_FV(Table3[[#This Row],[Company]],"52 week low",TRUE)</f>
        <v>92.86</v>
      </c>
      <c r="P391" s="10">
        <f>(Table3[[#This Row],[Price]]-Table3[[#This Row],[52 week low]]) /Table3[[#This Row],[52 week low]]</f>
        <v>1.2912987292698688</v>
      </c>
    </row>
    <row r="392" spans="1:16" x14ac:dyDescent="0.25">
      <c r="A392" t="e" vm="394">
        <v>#VALUE!</v>
      </c>
      <c r="B392" s="3" t="str" cm="1">
        <f t="array" ref="B392">_FV(Table3[[#This Row],[Company]],"Ticker symbol",TRUE)</f>
        <v>CERN</v>
      </c>
      <c r="C392" s="18" t="str" cm="1">
        <f t="array" ref="C392">_FV(A392,"Industry")</f>
        <v>Healthcare Equipment &amp; Supplies</v>
      </c>
      <c r="D392" s="4" cm="1">
        <f t="array" ref="D392">_FV(Table3[[#This Row],[Company]],"Price")</f>
        <v>70.53</v>
      </c>
      <c r="E392" s="8" cm="1">
        <f t="array" ref="E392">_FV(Table3[[#This Row],[Company]],"P/E",TRUE)</f>
        <v>27.807200000000002</v>
      </c>
      <c r="F392" s="5" cm="1">
        <f t="array" ref="F392">_FV(Table3[[#This Row],[Company]],"Change (%)",TRUE)</f>
        <v>5.13E-3</v>
      </c>
      <c r="G392" s="22" cm="1">
        <f t="array" ref="G392">_FV(Table3[[#This Row],[Company]],"Change % (Extended hours)",TRUE)</f>
        <v>6.6639999999999998E-3</v>
      </c>
      <c r="H392" s="8" cm="1">
        <f t="array" ref="H392">_FV(Table3[[#This Row],[Company]],"Beta")</f>
        <v>0.71989999999999998</v>
      </c>
      <c r="I392" s="6" cm="1">
        <f t="array" ref="I392">_FV(Table3[[#This Row],[Company]],"Market cap",TRUE)</f>
        <v>21492670000</v>
      </c>
      <c r="J392" s="9" cm="1">
        <f t="array" ref="J392">_FV(Table3[[#This Row],[Company]],"Volume")</f>
        <v>2513049</v>
      </c>
      <c r="K392" s="9" cm="1">
        <f t="array" ref="K392">_FV(Table3[[#This Row],[Company]],"Volume average",TRUE)</f>
        <v>2870395</v>
      </c>
      <c r="L392" s="12">
        <f>Table3[[#This Row],[Volume]]/Table3[[#This Row],[Volume average]]</f>
        <v>0.87550633275211254</v>
      </c>
      <c r="M392" s="10">
        <f>(Table3[[#This Row],[Price]]-Table3[[#This Row],[52 week high]])/Table3[[#This Row],[52 week high]]</f>
        <v>-0.16235154394299289</v>
      </c>
      <c r="N392" s="4" cm="1">
        <f t="array" ref="N392">_FV(Table3[[#This Row],[Company]],"52 week high",TRUE)</f>
        <v>84.2</v>
      </c>
      <c r="O392" s="4" cm="1">
        <f t="array" ref="O392">_FV(Table3[[#This Row],[Company]],"52 week low",TRUE)</f>
        <v>53.08</v>
      </c>
      <c r="P392" s="10">
        <f>(Table3[[#This Row],[Price]]-Table3[[#This Row],[52 week low]]) /Table3[[#This Row],[52 week low]]</f>
        <v>0.32874905802562177</v>
      </c>
    </row>
    <row r="393" spans="1:16" x14ac:dyDescent="0.25">
      <c r="A393" t="e" vm="395">
        <v>#VALUE!</v>
      </c>
      <c r="B393" s="3" t="str" cm="1">
        <f t="array" ref="B393">_FV(Table3[[#This Row],[Company]],"Ticker symbol",TRUE)</f>
        <v>CHTR</v>
      </c>
      <c r="C393" s="18" t="str" cm="1">
        <f t="array" ref="C393">_FV(A393,"Industry")</f>
        <v>Telecommunications Services</v>
      </c>
      <c r="D393" s="4" cm="1">
        <f t="array" ref="D393">_FV(Table3[[#This Row],[Company]],"Price")</f>
        <v>614.77</v>
      </c>
      <c r="E393" s="8" cm="1">
        <f t="array" ref="E393">_FV(Table3[[#This Row],[Company]],"P/E",TRUE)</f>
        <v>39.424500000000002</v>
      </c>
      <c r="F393" s="5" cm="1">
        <f t="array" ref="F393">_FV(Table3[[#This Row],[Company]],"Change (%)",TRUE)</f>
        <v>3.9029999999999998E-3</v>
      </c>
      <c r="G393" s="22" cm="1">
        <f t="array" ref="G393">_FV(Table3[[#This Row],[Company]],"Change % (Extended hours)",TRUE)</f>
        <v>3.7409999999999999E-4</v>
      </c>
      <c r="H393" s="8" cm="1">
        <f t="array" ref="H393">_FV(Table3[[#This Row],[Company]],"Beta")</f>
        <v>0.97989999999999999</v>
      </c>
      <c r="I393" s="6" cm="1">
        <f t="array" ref="I393">_FV(Table3[[#This Row],[Company]],"Market cap",TRUE)</f>
        <v>118637000000</v>
      </c>
      <c r="J393" s="9" cm="1">
        <f t="array" ref="J393">_FV(Table3[[#This Row],[Company]],"Volume")</f>
        <v>1022567</v>
      </c>
      <c r="K393" s="9" cm="1">
        <f t="array" ref="K393">_FV(Table3[[#This Row],[Company]],"Volume average",TRUE)</f>
        <v>1168954</v>
      </c>
      <c r="L393" s="12">
        <f>Table3[[#This Row],[Volume]]/Table3[[#This Row],[Volume average]]</f>
        <v>0.87477094907070763</v>
      </c>
      <c r="M393" s="10">
        <f>(Table3[[#This Row],[Price]]-Table3[[#This Row],[52 week high]])/Table3[[#This Row],[52 week high]]</f>
        <v>-9.8194246820495587E-2</v>
      </c>
      <c r="N393" s="4" cm="1">
        <f t="array" ref="N393">_FV(Table3[[#This Row],[Company]],"52 week high",TRUE)</f>
        <v>681.71</v>
      </c>
      <c r="O393" s="4" cm="1">
        <f t="array" ref="O393">_FV(Table3[[#This Row],[Company]],"52 week low",TRUE)</f>
        <v>345.67</v>
      </c>
      <c r="P393" s="10">
        <f>(Table3[[#This Row],[Price]]-Table3[[#This Row],[52 week low]]) /Table3[[#This Row],[52 week low]]</f>
        <v>0.77848815344114319</v>
      </c>
    </row>
    <row r="394" spans="1:16" x14ac:dyDescent="0.25">
      <c r="A394" t="e" vm="396">
        <v>#VALUE!</v>
      </c>
      <c r="B394" s="3" t="str" cm="1">
        <f t="array" ref="B394">_FV(Table3[[#This Row],[Company]],"Ticker symbol",TRUE)</f>
        <v>VTRS</v>
      </c>
      <c r="C394" s="18" t="str" cm="1">
        <f t="array" ref="C394">_FV(A394,"Industry")</f>
        <v>Pharmaceuticals</v>
      </c>
      <c r="D394" s="4" cm="1">
        <f t="array" ref="D394">_FV(Table3[[#This Row],[Company]],"Price")</f>
        <v>13.91</v>
      </c>
      <c r="E394" s="8" cm="1">
        <f t="array" ref="E394">_FV(Table3[[#This Row],[Company]],"P/E",TRUE)</f>
        <v>26.974</v>
      </c>
      <c r="F394" s="5" cm="1">
        <f t="array" ref="F394">_FV(Table3[[#This Row],[Company]],"Change (%)",TRUE)</f>
        <v>5.7850000000000002E-3</v>
      </c>
      <c r="G394" s="22" cm="1">
        <f t="array" ref="G394">_FV(Table3[[#This Row],[Company]],"Change % (Extended hours)",TRUE)</f>
        <v>1.3658999999999999E-2</v>
      </c>
      <c r="H394" s="8" cm="1">
        <f t="array" ref="H394">_FV(Table3[[#This Row],[Company]],"Beta")</f>
        <v>1.5843</v>
      </c>
      <c r="I394" s="6" cm="1">
        <f t="array" ref="I394">_FV(Table3[[#This Row],[Company]],"Market cap",TRUE)</f>
        <v>16693950000</v>
      </c>
      <c r="J394" s="9" cm="1">
        <f t="array" ref="J394">_FV(Table3[[#This Row],[Company]],"Volume")</f>
        <v>10908802</v>
      </c>
      <c r="K394" s="9" cm="1">
        <f t="array" ref="K394">_FV(Table3[[#This Row],[Company]],"Volume average",TRUE)</f>
        <v>12490770</v>
      </c>
      <c r="L394" s="12">
        <f>Table3[[#This Row],[Volume]]/Table3[[#This Row],[Volume average]]</f>
        <v>0.87334904093182408</v>
      </c>
      <c r="M394" s="10">
        <f>(Table3[[#This Row],[Price]]-Table3[[#This Row],[52 week high]])/Table3[[#This Row],[52 week high]]</f>
        <v>-0.27702702702702697</v>
      </c>
      <c r="N394" s="4" cm="1">
        <f t="array" ref="N394">_FV(Table3[[#This Row],[Company]],"52 week high",TRUE)</f>
        <v>19.239999999999998</v>
      </c>
      <c r="O394" s="4" cm="1">
        <f t="array" ref="O394">_FV(Table3[[#This Row],[Company]],"52 week low",TRUE)</f>
        <v>12.75</v>
      </c>
      <c r="P394" s="10">
        <f>(Table3[[#This Row],[Price]]-Table3[[#This Row],[52 week low]]) /Table3[[#This Row],[52 week low]]</f>
        <v>9.0980392156862752E-2</v>
      </c>
    </row>
    <row r="395" spans="1:16" x14ac:dyDescent="0.25">
      <c r="A395" t="e" vm="397">
        <v>#VALUE!</v>
      </c>
      <c r="B395" s="3" t="str" cm="1">
        <f t="array" ref="B395">_FV(Table3[[#This Row],[Company]],"Ticker symbol",TRUE)</f>
        <v>PGR</v>
      </c>
      <c r="C395" s="18" t="str" cm="1">
        <f t="array" ref="C395">_FV(A395,"Industry")</f>
        <v>Insurance</v>
      </c>
      <c r="D395" s="4" cm="1">
        <f t="array" ref="D395">_FV(Table3[[#This Row],[Company]],"Price")</f>
        <v>90.18</v>
      </c>
      <c r="E395" s="8" cm="1">
        <f t="array" ref="E395">_FV(Table3[[#This Row],[Company]],"P/E",TRUE)</f>
        <v>9.4163999999999994</v>
      </c>
      <c r="F395" s="5" cm="1">
        <f t="array" ref="F395">_FV(Table3[[#This Row],[Company]],"Change (%)",TRUE)</f>
        <v>-9.2290000000000011E-3</v>
      </c>
      <c r="G395" s="22" cm="1">
        <f t="array" ref="G395">_FV(Table3[[#This Row],[Company]],"Change % (Extended hours)",TRUE)</f>
        <v>-9.9799999999999997E-4</v>
      </c>
      <c r="H395" s="8" cm="1">
        <f t="array" ref="H395">_FV(Table3[[#This Row],[Company]],"Beta")</f>
        <v>0.44140000000000001</v>
      </c>
      <c r="I395" s="6" cm="1">
        <f t="array" ref="I395">_FV(Table3[[#This Row],[Company]],"Market cap",TRUE)</f>
        <v>53314760000</v>
      </c>
      <c r="J395" s="9" cm="1">
        <f t="array" ref="J395">_FV(Table3[[#This Row],[Company]],"Volume")</f>
        <v>2919444</v>
      </c>
      <c r="K395" s="9" cm="1">
        <f t="array" ref="K395">_FV(Table3[[#This Row],[Company]],"Volume average",TRUE)</f>
        <v>3343434</v>
      </c>
      <c r="L395" s="12">
        <f>Table3[[#This Row],[Volume]]/Table3[[#This Row],[Volume average]]</f>
        <v>0.87318726794068613</v>
      </c>
      <c r="M395" s="10">
        <f>(Table3[[#This Row],[Price]]-Table3[[#This Row],[52 week high]])/Table3[[#This Row],[52 week high]]</f>
        <v>-0.11631553160215571</v>
      </c>
      <c r="N395" s="4" cm="1">
        <f t="array" ref="N395">_FV(Table3[[#This Row],[Company]],"52 week high",TRUE)</f>
        <v>102.05</v>
      </c>
      <c r="O395" s="4" cm="1">
        <f t="array" ref="O395">_FV(Table3[[#This Row],[Company]],"52 week low",TRUE)</f>
        <v>62.18</v>
      </c>
      <c r="P395" s="10">
        <f>(Table3[[#This Row],[Price]]-Table3[[#This Row],[52 week low]]) /Table3[[#This Row],[52 week low]]</f>
        <v>0.45030556449018988</v>
      </c>
    </row>
    <row r="396" spans="1:16" ht="24.75" x14ac:dyDescent="0.25">
      <c r="A396" t="e" vm="398">
        <v>#VALUE!</v>
      </c>
      <c r="B396" s="3" t="str" cm="1">
        <f t="array" ref="B396">_FV(Table3[[#This Row],[Company]],"Ticker symbol",TRUE)</f>
        <v>URI</v>
      </c>
      <c r="C396" s="18" t="str" cm="1">
        <f t="array" ref="C396">_FV(A396,"Industry")</f>
        <v>Professional &amp; Commercial Services</v>
      </c>
      <c r="D396" s="4" cm="1">
        <f t="array" ref="D396">_FV(Table3[[#This Row],[Company]],"Price")</f>
        <v>295.25</v>
      </c>
      <c r="E396" s="8" cm="1">
        <f t="array" ref="E396">_FV(Table3[[#This Row],[Company]],"P/E",TRUE)</f>
        <v>24.765999999999998</v>
      </c>
      <c r="F396" s="5" cm="1">
        <f t="array" ref="F396">_FV(Table3[[#This Row],[Company]],"Change (%)",TRUE)</f>
        <v>-2.4289000000000002E-2</v>
      </c>
      <c r="G396" s="22" cm="1">
        <f t="array" ref="G396">_FV(Table3[[#This Row],[Company]],"Change % (Extended hours)",TRUE)</f>
        <v>-8.1289999999999997E-4</v>
      </c>
      <c r="H396" s="8" cm="1">
        <f t="array" ref="H396">_FV(Table3[[#This Row],[Company]],"Beta")</f>
        <v>2.1071</v>
      </c>
      <c r="I396" s="6" cm="1">
        <f t="array" ref="I396">_FV(Table3[[#This Row],[Company]],"Market cap",TRUE)</f>
        <v>21847500000</v>
      </c>
      <c r="J396" s="9" cm="1">
        <f t="array" ref="J396">_FV(Table3[[#This Row],[Company]],"Volume")</f>
        <v>720500</v>
      </c>
      <c r="K396" s="9" cm="1">
        <f t="array" ref="K396">_FV(Table3[[#This Row],[Company]],"Volume average",TRUE)</f>
        <v>826788</v>
      </c>
      <c r="L396" s="12">
        <f>Table3[[#This Row],[Volume]]/Table3[[#This Row],[Volume average]]</f>
        <v>0.87144467505575796</v>
      </c>
      <c r="M396" s="10">
        <f>(Table3[[#This Row],[Price]]-Table3[[#This Row],[52 week high]])/Table3[[#This Row],[52 week high]]</f>
        <v>-8.290364664223146E-2</v>
      </c>
      <c r="N396" s="4" cm="1">
        <f t="array" ref="N396">_FV(Table3[[#This Row],[Company]],"52 week high",TRUE)</f>
        <v>321.94</v>
      </c>
      <c r="O396" s="4" cm="1">
        <f t="array" ref="O396">_FV(Table3[[#This Row],[Company]],"52 week low",TRUE)</f>
        <v>58.85</v>
      </c>
      <c r="P396" s="10">
        <f>(Table3[[#This Row],[Price]]-Table3[[#This Row],[52 week low]]) /Table3[[#This Row],[52 week low]]</f>
        <v>4.0169923534409513</v>
      </c>
    </row>
    <row r="397" spans="1:16" x14ac:dyDescent="0.25">
      <c r="A397" t="e" vm="399">
        <v>#VALUE!</v>
      </c>
      <c r="B397" s="3" t="str" cm="1">
        <f t="array" ref="B397">_FV(Table3[[#This Row],[Company]],"Ticker symbol",TRUE)</f>
        <v>ORLY</v>
      </c>
      <c r="C397" s="18" t="str" cm="1">
        <f t="array" ref="C397">_FV(A397,"Industry")</f>
        <v>Specialty Retailers</v>
      </c>
      <c r="D397" s="4" cm="1">
        <f t="array" ref="D397">_FV(Table3[[#This Row],[Company]],"Price")</f>
        <v>464.92</v>
      </c>
      <c r="E397" s="8" cm="1">
        <f t="array" ref="E397">_FV(Table3[[#This Row],[Company]],"P/E",TRUE)</f>
        <v>20.0855</v>
      </c>
      <c r="F397" s="5" cm="1">
        <f t="array" ref="F397">_FV(Table3[[#This Row],[Company]],"Change (%)",TRUE)</f>
        <v>-1.6875000000000001E-2</v>
      </c>
      <c r="G397" s="22" cm="1">
        <f t="array" ref="G397">_FV(Table3[[#This Row],[Company]],"Change % (Extended hours)",TRUE)</f>
        <v>-1.9789999999999999E-3</v>
      </c>
      <c r="H397" s="8" cm="1">
        <f t="array" ref="H397">_FV(Table3[[#This Row],[Company]],"Beta")</f>
        <v>1.0459000000000001</v>
      </c>
      <c r="I397" s="6" cm="1">
        <f t="array" ref="I397">_FV(Table3[[#This Row],[Company]],"Market cap",TRUE)</f>
        <v>33200730000</v>
      </c>
      <c r="J397" s="9" cm="1">
        <f t="array" ref="J397">_FV(Table3[[#This Row],[Company]],"Volume")</f>
        <v>611159</v>
      </c>
      <c r="K397" s="9" cm="1">
        <f t="array" ref="K397">_FV(Table3[[#This Row],[Company]],"Volume average",TRUE)</f>
        <v>702461</v>
      </c>
      <c r="L397" s="12">
        <f>Table3[[#This Row],[Volume]]/Table3[[#This Row],[Volume average]]</f>
        <v>0.87002552454869375</v>
      </c>
      <c r="M397" s="10">
        <f>(Table3[[#This Row],[Price]]-Table3[[#This Row],[52 week high]])/Table3[[#This Row],[52 week high]]</f>
        <v>-6.3812649765409471E-2</v>
      </c>
      <c r="N397" s="4" cm="1">
        <f t="array" ref="N397">_FV(Table3[[#This Row],[Company]],"52 week high",TRUE)</f>
        <v>496.61</v>
      </c>
      <c r="O397" s="4" cm="1">
        <f t="array" ref="O397">_FV(Table3[[#This Row],[Company]],"52 week low",TRUE)</f>
        <v>251.51499999999999</v>
      </c>
      <c r="P397" s="10">
        <f>(Table3[[#This Row],[Price]]-Table3[[#This Row],[52 week low]]) /Table3[[#This Row],[52 week low]]</f>
        <v>0.84847822197483269</v>
      </c>
    </row>
    <row r="398" spans="1:16" x14ac:dyDescent="0.25">
      <c r="A398" t="e" vm="400">
        <v>#VALUE!</v>
      </c>
      <c r="B398" s="3" t="str" cm="1">
        <f t="array" ref="B398">_FV(Table3[[#This Row],[Company]],"Ticker symbol",TRUE)</f>
        <v>TAP</v>
      </c>
      <c r="C398" s="18" t="str" cm="1">
        <f t="array" ref="C398">_FV(A398,"Industry")</f>
        <v>Beverages</v>
      </c>
      <c r="D398" s="4" cm="1">
        <f t="array" ref="D398">_FV(Table3[[#This Row],[Company]],"Price")</f>
        <v>46.38</v>
      </c>
      <c r="E398" s="8" cm="1">
        <f t="array" ref="E398">_FV(Table3[[#This Row],[Company]],"P/E",TRUE)</f>
        <v>0</v>
      </c>
      <c r="F398" s="5" cm="1">
        <f t="array" ref="F398">_FV(Table3[[#This Row],[Company]],"Change (%)",TRUE)</f>
        <v>-2.7061000000000002E-2</v>
      </c>
      <c r="G398" s="22" cm="1">
        <f t="array" ref="G398">_FV(Table3[[#This Row],[Company]],"Change % (Extended hours)",TRUE)</f>
        <v>7.5460000000000006E-3</v>
      </c>
      <c r="H398" s="8" cm="1">
        <f t="array" ref="H398">_FV(Table3[[#This Row],[Company]],"Beta")</f>
        <v>1.0866</v>
      </c>
      <c r="I398" s="6" cm="1">
        <f t="array" ref="I398">_FV(Table3[[#This Row],[Company]],"Market cap",TRUE)</f>
        <v>10342510000</v>
      </c>
      <c r="J398" s="9" cm="1">
        <f t="array" ref="J398">_FV(Table3[[#This Row],[Company]],"Volume")</f>
        <v>2479769</v>
      </c>
      <c r="K398" s="9" cm="1">
        <f t="array" ref="K398">_FV(Table3[[#This Row],[Company]],"Volume average",TRUE)</f>
        <v>2851141</v>
      </c>
      <c r="L398" s="12">
        <f>Table3[[#This Row],[Volume]]/Table3[[#This Row],[Volume average]]</f>
        <v>0.86974618231788603</v>
      </c>
      <c r="M398" s="10">
        <f>(Table3[[#This Row],[Price]]-Table3[[#This Row],[52 week high]])/Table3[[#This Row],[52 week high]]</f>
        <v>-0.17326203208556148</v>
      </c>
      <c r="N398" s="4" cm="1">
        <f t="array" ref="N398">_FV(Table3[[#This Row],[Company]],"52 week high",TRUE)</f>
        <v>56.1</v>
      </c>
      <c r="O398" s="4" cm="1">
        <f t="array" ref="O398">_FV(Table3[[#This Row],[Company]],"52 week low",TRUE)</f>
        <v>32.11</v>
      </c>
      <c r="P398" s="10">
        <f>(Table3[[#This Row],[Price]]-Table3[[#This Row],[52 week low]]) /Table3[[#This Row],[52 week low]]</f>
        <v>0.44440984117097487</v>
      </c>
    </row>
    <row r="399" spans="1:16" x14ac:dyDescent="0.25">
      <c r="A399" t="e" vm="401">
        <v>#VALUE!</v>
      </c>
      <c r="B399" s="3" t="str" cm="1">
        <f t="array" ref="B399">_FV(Table3[[#This Row],[Company]],"Ticker symbol",TRUE)</f>
        <v>ZBH</v>
      </c>
      <c r="C399" s="18" t="str" cm="1">
        <f t="array" ref="C399">_FV(A399,"Industry")</f>
        <v>Healthcare Equipment &amp; Supplies</v>
      </c>
      <c r="D399" s="4" cm="1">
        <f t="array" ref="D399">_FV(Table3[[#This Row],[Company]],"Price")</f>
        <v>156.66</v>
      </c>
      <c r="E399" s="8" cm="1">
        <f t="array" ref="E399">_FV(Table3[[#This Row],[Company]],"P/E",TRUE)</f>
        <v>0</v>
      </c>
      <c r="F399" s="5" cm="1">
        <f t="array" ref="F399">_FV(Table3[[#This Row],[Company]],"Change (%)",TRUE)</f>
        <v>1.0219999999999999E-3</v>
      </c>
      <c r="G399" s="22" cm="1">
        <f t="array" ref="G399">_FV(Table3[[#This Row],[Company]],"Change % (Extended hours)",TRUE)</f>
        <v>0</v>
      </c>
      <c r="H399" s="8" cm="1">
        <f t="array" ref="H399">_FV(Table3[[#This Row],[Company]],"Beta")</f>
        <v>1.3529</v>
      </c>
      <c r="I399" s="6" cm="1">
        <f t="array" ref="I399">_FV(Table3[[#This Row],[Company]],"Market cap",TRUE)</f>
        <v>32529390000</v>
      </c>
      <c r="J399" s="9" cm="1">
        <f t="array" ref="J399">_FV(Table3[[#This Row],[Company]],"Volume")</f>
        <v>1289508</v>
      </c>
      <c r="K399" s="9" cm="1">
        <f t="array" ref="K399">_FV(Table3[[#This Row],[Company]],"Volume average",TRUE)</f>
        <v>1487920</v>
      </c>
      <c r="L399" s="12">
        <f>Table3[[#This Row],[Volume]]/Table3[[#This Row],[Volume average]]</f>
        <v>0.86665143287273505</v>
      </c>
      <c r="M399" s="10">
        <f>(Table3[[#This Row],[Price]]-Table3[[#This Row],[52 week high]])/Table3[[#This Row],[52 week high]]</f>
        <v>-7.8741546603940102E-2</v>
      </c>
      <c r="N399" s="4" cm="1">
        <f t="array" ref="N399">_FV(Table3[[#This Row],[Company]],"52 week high",TRUE)</f>
        <v>170.05</v>
      </c>
      <c r="O399" s="4" cm="1">
        <f t="array" ref="O399">_FV(Table3[[#This Row],[Company]],"52 week low",TRUE)</f>
        <v>74.37</v>
      </c>
      <c r="P399" s="10">
        <f>(Table3[[#This Row],[Price]]-Table3[[#This Row],[52 week low]]) /Table3[[#This Row],[52 week low]]</f>
        <v>1.1064945542557481</v>
      </c>
    </row>
    <row r="400" spans="1:16" x14ac:dyDescent="0.25">
      <c r="A400" t="e" vm="402">
        <v>#VALUE!</v>
      </c>
      <c r="B400" s="3" t="str" cm="1">
        <f t="array" ref="B400">_FV(Table3[[#This Row],[Company]],"Ticker symbol",TRUE)</f>
        <v>HSY</v>
      </c>
      <c r="C400" s="18" t="str" cm="1">
        <f t="array" ref="C400">_FV(A400,"Industry")</f>
        <v>Food &amp; Tobacco</v>
      </c>
      <c r="D400" s="4" cm="1">
        <f t="array" ref="D400">_FV(Table3[[#This Row],[Company]],"Price")</f>
        <v>150.56</v>
      </c>
      <c r="E400" s="8" cm="1">
        <f t="array" ref="E400">_FV(Table3[[#This Row],[Company]],"P/E",TRUE)</f>
        <v>7.0928000000000004</v>
      </c>
      <c r="F400" s="5" cm="1">
        <f t="array" ref="F400">_FV(Table3[[#This Row],[Company]],"Change (%)",TRUE)</f>
        <v>-8.1030000000000008E-3</v>
      </c>
      <c r="G400" s="22" cm="1">
        <f t="array" ref="G400">_FV(Table3[[#This Row],[Company]],"Change % (Extended hours)",TRUE)</f>
        <v>0</v>
      </c>
      <c r="H400" s="8" cm="1">
        <f t="array" ref="H400">_FV(Table3[[#This Row],[Company]],"Beta")</f>
        <v>0.32</v>
      </c>
      <c r="I400" s="6" cm="1">
        <f t="array" ref="I400">_FV(Table3[[#This Row],[Company]],"Market cap",TRUE)</f>
        <v>31445660000</v>
      </c>
      <c r="J400" s="9" cm="1">
        <f t="array" ref="J400">_FV(Table3[[#This Row],[Company]],"Volume")</f>
        <v>953009</v>
      </c>
      <c r="K400" s="9" cm="1">
        <f t="array" ref="K400">_FV(Table3[[#This Row],[Company]],"Volume average",TRUE)</f>
        <v>1100674</v>
      </c>
      <c r="L400" s="12">
        <f>Table3[[#This Row],[Volume]]/Table3[[#This Row],[Volume average]]</f>
        <v>0.8658412936073715</v>
      </c>
      <c r="M400" s="10">
        <f>(Table3[[#This Row],[Price]]-Table3[[#This Row],[52 week high]])/Table3[[#This Row],[52 week high]]</f>
        <v>-3.1675081197543239E-2</v>
      </c>
      <c r="N400" s="4" cm="1">
        <f t="array" ref="N400">_FV(Table3[[#This Row],[Company]],"52 week high",TRUE)</f>
        <v>155.48500000000001</v>
      </c>
      <c r="O400" s="4" cm="1">
        <f t="array" ref="O400">_FV(Table3[[#This Row],[Company]],"52 week low",TRUE)</f>
        <v>109.88</v>
      </c>
      <c r="P400" s="10">
        <f>(Table3[[#This Row],[Price]]-Table3[[#This Row],[52 week low]]) /Table3[[#This Row],[52 week low]]</f>
        <v>0.37022206042955957</v>
      </c>
    </row>
    <row r="401" spans="1:16" x14ac:dyDescent="0.25">
      <c r="A401" t="e" vm="403">
        <v>#VALUE!</v>
      </c>
      <c r="B401" s="3" t="str" cm="1">
        <f t="array" ref="B401">_FV(Table3[[#This Row],[Company]],"Ticker symbol",TRUE)</f>
        <v>LH</v>
      </c>
      <c r="C401" s="18" t="str" cm="1">
        <f t="array" ref="C401">_FV(A401,"Industry")</f>
        <v>Healthcare Providers &amp; Services</v>
      </c>
      <c r="D401" s="4" cm="1">
        <f t="array" ref="D401">_FV(Table3[[#This Row],[Company]],"Price")</f>
        <v>239.22</v>
      </c>
      <c r="E401" s="8" cm="1">
        <f t="array" ref="E401">_FV(Table3[[#This Row],[Company]],"P/E",TRUE)</f>
        <v>15.2042</v>
      </c>
      <c r="F401" s="5" cm="1">
        <f t="array" ref="F401">_FV(Table3[[#This Row],[Company]],"Change (%)",TRUE)</f>
        <v>-5.6120000000000007E-3</v>
      </c>
      <c r="G401" s="22" cm="1">
        <f t="array" ref="G401">_FV(Table3[[#This Row],[Company]],"Change % (Extended hours)",TRUE)</f>
        <v>1.2540000000000001E-4</v>
      </c>
      <c r="H401" s="8" cm="1">
        <f t="array" ref="H401">_FV(Table3[[#This Row],[Company]],"Beta")</f>
        <v>1.0434000000000001</v>
      </c>
      <c r="I401" s="6" cm="1">
        <f t="array" ref="I401">_FV(Table3[[#This Row],[Company]],"Market cap",TRUE)</f>
        <v>23479630000</v>
      </c>
      <c r="J401" s="9" cm="1">
        <f t="array" ref="J401">_FV(Table3[[#This Row],[Company]],"Volume")</f>
        <v>723599</v>
      </c>
      <c r="K401" s="9" cm="1">
        <f t="array" ref="K401">_FV(Table3[[#This Row],[Company]],"Volume average",TRUE)</f>
        <v>837920</v>
      </c>
      <c r="L401" s="12">
        <f>Table3[[#This Row],[Volume]]/Table3[[#This Row],[Volume average]]</f>
        <v>0.86356573419896887</v>
      </c>
      <c r="M401" s="10">
        <f>(Table3[[#This Row],[Price]]-Table3[[#This Row],[52 week high]])/Table3[[#This Row],[52 week high]]</f>
        <v>-5.240641711229943E-2</v>
      </c>
      <c r="N401" s="4" cm="1">
        <f t="array" ref="N401">_FV(Table3[[#This Row],[Company]],"52 week high",TRUE)</f>
        <v>252.45</v>
      </c>
      <c r="O401" s="4" cm="1">
        <f t="array" ref="O401">_FV(Table3[[#This Row],[Company]],"52 week low",TRUE)</f>
        <v>98.02</v>
      </c>
      <c r="P401" s="10">
        <f>(Table3[[#This Row],[Price]]-Table3[[#This Row],[52 week low]]) /Table3[[#This Row],[52 week low]]</f>
        <v>1.4405223423791063</v>
      </c>
    </row>
    <row r="402" spans="1:16" x14ac:dyDescent="0.25">
      <c r="A402" t="e" vm="404">
        <v>#VALUE!</v>
      </c>
      <c r="B402" s="3" t="str" cm="1">
        <f t="array" ref="B402">_FV(Table3[[#This Row],[Company]],"Ticker symbol",TRUE)</f>
        <v>IQV</v>
      </c>
      <c r="C402" s="18" t="str" cm="1">
        <f t="array" ref="C402">_FV(A402,"Industry")</f>
        <v>Biotechnology &amp; Medical Research</v>
      </c>
      <c r="D402" s="4" cm="1">
        <f t="array" ref="D402">_FV(Table3[[#This Row],[Company]],"Price")</f>
        <v>189.39</v>
      </c>
      <c r="E402" s="8" cm="1">
        <f t="array" ref="E402">_FV(Table3[[#This Row],[Company]],"P/E",TRUE)</f>
        <v>131.69149999999999</v>
      </c>
      <c r="F402" s="5" cm="1">
        <f t="array" ref="F402">_FV(Table3[[#This Row],[Company]],"Change (%)",TRUE)</f>
        <v>8.4659999999999996E-3</v>
      </c>
      <c r="G402" s="22" cm="1">
        <f t="array" ref="G402">_FV(Table3[[#This Row],[Company]],"Change % (Extended hours)",TRUE)</f>
        <v>-2.0590000000000001E-3</v>
      </c>
      <c r="H402" s="8" cm="1">
        <f t="array" ref="H402">_FV(Table3[[#This Row],[Company]],"Beta")</f>
        <v>1.4241999999999999</v>
      </c>
      <c r="I402" s="6" cm="1">
        <f t="array" ref="I402">_FV(Table3[[#This Row],[Company]],"Market cap",TRUE)</f>
        <v>36013860000</v>
      </c>
      <c r="J402" s="9" cm="1">
        <f t="array" ref="J402">_FV(Table3[[#This Row],[Company]],"Volume")</f>
        <v>862663</v>
      </c>
      <c r="K402" s="9" cm="1">
        <f t="array" ref="K402">_FV(Table3[[#This Row],[Company]],"Volume average",TRUE)</f>
        <v>999888</v>
      </c>
      <c r="L402" s="12">
        <f>Table3[[#This Row],[Volume]]/Table3[[#This Row],[Volume average]]</f>
        <v>0.86275962907845682</v>
      </c>
      <c r="M402" s="10">
        <f>(Table3[[#This Row],[Price]]-Table3[[#This Row],[52 week high]])/Table3[[#This Row],[52 week high]]</f>
        <v>-5.300265013250674E-2</v>
      </c>
      <c r="N402" s="4" cm="1">
        <f t="array" ref="N402">_FV(Table3[[#This Row],[Company]],"52 week high",TRUE)</f>
        <v>199.99</v>
      </c>
      <c r="O402" s="4" cm="1">
        <f t="array" ref="O402">_FV(Table3[[#This Row],[Company]],"52 week low",TRUE)</f>
        <v>81.790000000000006</v>
      </c>
      <c r="P402" s="10">
        <f>(Table3[[#This Row],[Price]]-Table3[[#This Row],[52 week low]]) /Table3[[#This Row],[52 week low]]</f>
        <v>1.3155642499083013</v>
      </c>
    </row>
    <row r="403" spans="1:16" x14ac:dyDescent="0.25">
      <c r="A403" t="e" vm="405">
        <v>#VALUE!</v>
      </c>
      <c r="B403" s="3" t="str" cm="1">
        <f t="array" ref="B403">_FV(Table3[[#This Row],[Company]],"Ticker symbol",TRUE)</f>
        <v>DFS</v>
      </c>
      <c r="C403" s="18" t="str" cm="1">
        <f t="array" ref="C403">_FV(A403,"Industry")</f>
        <v>Banking Services</v>
      </c>
      <c r="D403" s="4" cm="1">
        <f t="array" ref="D403">_FV(Table3[[#This Row],[Company]],"Price")</f>
        <v>97.53</v>
      </c>
      <c r="E403" s="8" cm="1">
        <f t="array" ref="E403">_FV(Table3[[#This Row],[Company]],"P/E",TRUE)</f>
        <v>27.291399999999999</v>
      </c>
      <c r="F403" s="5" cm="1">
        <f t="array" ref="F403">_FV(Table3[[#This Row],[Company]],"Change (%)",TRUE)</f>
        <v>-3.9829999999999996E-3</v>
      </c>
      <c r="G403" s="22" cm="1">
        <f t="array" ref="G403">_FV(Table3[[#This Row],[Company]],"Change % (Extended hours)",TRUE)</f>
        <v>0</v>
      </c>
      <c r="H403" s="8" cm="1">
        <f t="array" ref="H403">_FV(Table3[[#This Row],[Company]],"Beta")</f>
        <v>1.7986</v>
      </c>
      <c r="I403" s="6" cm="1">
        <f t="array" ref="I403">_FV(Table3[[#This Row],[Company]],"Market cap",TRUE)</f>
        <v>30031250000</v>
      </c>
      <c r="J403" s="9" cm="1">
        <f t="array" ref="J403">_FV(Table3[[#This Row],[Company]],"Volume")</f>
        <v>2088007</v>
      </c>
      <c r="K403" s="9" cm="1">
        <f t="array" ref="K403">_FV(Table3[[#This Row],[Company]],"Volume average",TRUE)</f>
        <v>2428110</v>
      </c>
      <c r="L403" s="12">
        <f>Table3[[#This Row],[Volume]]/Table3[[#This Row],[Volume average]]</f>
        <v>0.85993097512056704</v>
      </c>
      <c r="M403" s="10">
        <f>(Table3[[#This Row],[Price]]-Table3[[#This Row],[52 week high]])/Table3[[#This Row],[52 week high]]</f>
        <v>-3.3973851030110865E-2</v>
      </c>
      <c r="N403" s="4" cm="1">
        <f t="array" ref="N403">_FV(Table3[[#This Row],[Company]],"52 week high",TRUE)</f>
        <v>100.96</v>
      </c>
      <c r="O403" s="4" cm="1">
        <f t="array" ref="O403">_FV(Table3[[#This Row],[Company]],"52 week low",TRUE)</f>
        <v>23.25</v>
      </c>
      <c r="P403" s="10">
        <f>(Table3[[#This Row],[Price]]-Table3[[#This Row],[52 week low]]) /Table3[[#This Row],[52 week low]]</f>
        <v>3.1948387096774193</v>
      </c>
    </row>
    <row r="404" spans="1:16" x14ac:dyDescent="0.25">
      <c r="A404" t="e" vm="406">
        <v>#VALUE!</v>
      </c>
      <c r="B404" s="3" t="str" cm="1">
        <f t="array" ref="B404">_FV(Table3[[#This Row],[Company]],"Ticker symbol",TRUE)</f>
        <v>BF.B</v>
      </c>
      <c r="C404" s="18" t="str" cm="1">
        <f t="array" ref="C404">_FV(A404,"Industry")</f>
        <v>Beverages</v>
      </c>
      <c r="D404" s="4" cm="1">
        <f t="array" ref="D404">_FV(Table3[[#This Row],[Company]],"Price")</f>
        <v>70.680000000000007</v>
      </c>
      <c r="E404" s="8" cm="1">
        <f t="array" ref="E404">_FV(Table3[[#This Row],[Company]],"P/E",TRUE)</f>
        <v>37.026600000000002</v>
      </c>
      <c r="F404" s="5" cm="1">
        <f t="array" ref="F404">_FV(Table3[[#This Row],[Company]],"Change (%)",TRUE)</f>
        <v>1.1882999999999999E-2</v>
      </c>
      <c r="G404" s="22" cm="1">
        <f t="array" ref="G404">_FV(Table3[[#This Row],[Company]],"Change % (Extended hours)",TRUE)</f>
        <v>0</v>
      </c>
      <c r="H404" s="8" cm="1">
        <f t="array" ref="H404">_FV(Table3[[#This Row],[Company]],"Beta")</f>
        <v>0.82489999999999997</v>
      </c>
      <c r="I404" s="6" cm="1">
        <f t="array" ref="I404">_FV(Table3[[#This Row],[Company]],"Market cap",TRUE)</f>
        <v>32682640000</v>
      </c>
      <c r="J404" s="9" cm="1">
        <f t="array" ref="J404">_FV(Table3[[#This Row],[Company]],"Volume")</f>
        <v>655809</v>
      </c>
      <c r="K404" s="9" cm="1">
        <f t="array" ref="K404">_FV(Table3[[#This Row],[Company]],"Volume average",TRUE)</f>
        <v>763160</v>
      </c>
      <c r="L404" s="12">
        <f>Table3[[#This Row],[Volume]]/Table3[[#This Row],[Volume average]]</f>
        <v>0.85933356045914355</v>
      </c>
      <c r="M404" s="10">
        <f>(Table3[[#This Row],[Price]]-Table3[[#This Row],[52 week high]])/Table3[[#This Row],[52 week high]]</f>
        <v>-0.15251798561151075</v>
      </c>
      <c r="N404" s="4" cm="1">
        <f t="array" ref="N404">_FV(Table3[[#This Row],[Company]],"52 week high",TRUE)</f>
        <v>83.4</v>
      </c>
      <c r="O404" s="4" cm="1">
        <f t="array" ref="O404">_FV(Table3[[#This Row],[Company]],"52 week low",TRUE)</f>
        <v>44.68</v>
      </c>
      <c r="P404" s="10">
        <f>(Table3[[#This Row],[Price]]-Table3[[#This Row],[52 week low]]) /Table3[[#This Row],[52 week low]]</f>
        <v>0.58191584601611479</v>
      </c>
    </row>
    <row r="405" spans="1:16" x14ac:dyDescent="0.25">
      <c r="A405" t="e" vm="407">
        <v>#VALUE!</v>
      </c>
      <c r="B405" s="3" t="str" cm="1">
        <f t="array" ref="B405">_FV(Table3[[#This Row],[Company]],"Ticker symbol",TRUE)</f>
        <v>HLT</v>
      </c>
      <c r="C405" s="18" t="str" cm="1">
        <f t="array" ref="C405">_FV(A405,"Industry")</f>
        <v>Hotels &amp; Entertainment Services</v>
      </c>
      <c r="D405" s="4" cm="1">
        <f t="array" ref="D405">_FV(Table3[[#This Row],[Company]],"Price")</f>
        <v>124.12</v>
      </c>
      <c r="E405" s="8" cm="1">
        <f t="array" ref="E405">_FV(Table3[[#This Row],[Company]],"P/E",TRUE)</f>
        <v>0</v>
      </c>
      <c r="F405" s="5" cm="1">
        <f t="array" ref="F405">_FV(Table3[[#This Row],[Company]],"Change (%)",TRUE)</f>
        <v>-1.0286E-2</v>
      </c>
      <c r="G405" s="22" cm="1">
        <f t="array" ref="G405">_FV(Table3[[#This Row],[Company]],"Change % (Extended hours)",TRUE)</f>
        <v>9.6679999999999997E-4</v>
      </c>
      <c r="H405" s="8" cm="1">
        <f t="array" ref="H405">_FV(Table3[[#This Row],[Company]],"Beta")</f>
        <v>1.3357000000000001</v>
      </c>
      <c r="I405" s="6" cm="1">
        <f t="array" ref="I405">_FV(Table3[[#This Row],[Company]],"Market cap",TRUE)</f>
        <v>34814790000</v>
      </c>
      <c r="J405" s="9" cm="1">
        <f t="array" ref="J405">_FV(Table3[[#This Row],[Company]],"Volume")</f>
        <v>2560482</v>
      </c>
      <c r="K405" s="9" cm="1">
        <f t="array" ref="K405">_FV(Table3[[#This Row],[Company]],"Volume average",TRUE)</f>
        <v>2988227</v>
      </c>
      <c r="L405" s="12">
        <f>Table3[[#This Row],[Volume]]/Table3[[#This Row],[Volume average]]</f>
        <v>0.85685659088148258</v>
      </c>
      <c r="M405" s="10">
        <f>(Table3[[#This Row],[Price]]-Table3[[#This Row],[52 week high]])/Table3[[#This Row],[52 week high]]</f>
        <v>-3.1523096129837641E-2</v>
      </c>
      <c r="N405" s="4" cm="1">
        <f t="array" ref="N405">_FV(Table3[[#This Row],[Company]],"52 week high",TRUE)</f>
        <v>128.16</v>
      </c>
      <c r="O405" s="4" cm="1">
        <f t="array" ref="O405">_FV(Table3[[#This Row],[Company]],"52 week low",TRUE)</f>
        <v>44.3</v>
      </c>
      <c r="P405" s="10">
        <f>(Table3[[#This Row],[Price]]-Table3[[#This Row],[52 week low]]) /Table3[[#This Row],[52 week low]]</f>
        <v>1.8018058690744925</v>
      </c>
    </row>
    <row r="406" spans="1:16" x14ac:dyDescent="0.25">
      <c r="A406" t="e" vm="408">
        <v>#VALUE!</v>
      </c>
      <c r="B406" s="3" t="str" cm="1">
        <f t="array" ref="B406">_FV(Table3[[#This Row],[Company]],"Ticker symbol",TRUE)</f>
        <v>COG</v>
      </c>
      <c r="C406" s="18" t="str" cm="1">
        <f t="array" ref="C406">_FV(A406,"Industry")</f>
        <v>Oil &amp; Gas</v>
      </c>
      <c r="D406" s="4" cm="1">
        <f t="array" ref="D406">_FV(Table3[[#This Row],[Company]],"Price")</f>
        <v>18.53</v>
      </c>
      <c r="E406" s="8" cm="1">
        <f t="array" ref="E406">_FV(Table3[[#This Row],[Company]],"P/E",TRUE)</f>
        <v>38.078299999999999</v>
      </c>
      <c r="F406" s="5" cm="1">
        <f t="array" ref="F406">_FV(Table3[[#This Row],[Company]],"Change (%)",TRUE)</f>
        <v>-2.8317000000000002E-2</v>
      </c>
      <c r="G406" s="22" cm="1">
        <f t="array" ref="G406">_FV(Table3[[#This Row],[Company]],"Change % (Extended hours)",TRUE)</f>
        <v>1.0789999999999999E-3</v>
      </c>
      <c r="H406" s="8" cm="1">
        <f t="array" ref="H406">_FV(Table3[[#This Row],[Company]],"Beta")</f>
        <v>0.16209999999999999</v>
      </c>
      <c r="I406" s="6" cm="1">
        <f t="array" ref="I406">_FV(Table3[[#This Row],[Company]],"Market cap",TRUE)</f>
        <v>7616935000</v>
      </c>
      <c r="J406" s="9" cm="1">
        <f t="array" ref="J406">_FV(Table3[[#This Row],[Company]],"Volume")</f>
        <v>5339091</v>
      </c>
      <c r="K406" s="9" cm="1">
        <f t="array" ref="K406">_FV(Table3[[#This Row],[Company]],"Volume average",TRUE)</f>
        <v>6274184</v>
      </c>
      <c r="L406" s="12">
        <f>Table3[[#This Row],[Volume]]/Table3[[#This Row],[Volume average]]</f>
        <v>0.85096181431720841</v>
      </c>
      <c r="M406" s="10">
        <f>(Table3[[#This Row],[Price]]-Table3[[#This Row],[52 week high]])/Table3[[#This Row],[52 week high]]</f>
        <v>-0.18262020291133657</v>
      </c>
      <c r="N406" s="4" cm="1">
        <f t="array" ref="N406">_FV(Table3[[#This Row],[Company]],"52 week high",TRUE)</f>
        <v>22.67</v>
      </c>
      <c r="O406" s="4" cm="1">
        <f t="array" ref="O406">_FV(Table3[[#This Row],[Company]],"52 week low",TRUE)</f>
        <v>13.16</v>
      </c>
      <c r="P406" s="10">
        <f>(Table3[[#This Row],[Price]]-Table3[[#This Row],[52 week low]]) /Table3[[#This Row],[52 week low]]</f>
        <v>0.40805471124620069</v>
      </c>
    </row>
    <row r="407" spans="1:16" x14ac:dyDescent="0.25">
      <c r="A407" t="e" vm="409">
        <v>#VALUE!</v>
      </c>
      <c r="B407" s="3" t="str" cm="1">
        <f t="array" ref="B407">_FV(Table3[[#This Row],[Company]],"Ticker symbol",TRUE)</f>
        <v>TWTR</v>
      </c>
      <c r="C407" s="18" t="str" cm="1">
        <f t="array" ref="C407">_FV(A407,"Industry")</f>
        <v>Software &amp; IT Services</v>
      </c>
      <c r="D407" s="4" cm="1">
        <f t="array" ref="D407">_FV(Table3[[#This Row],[Company]],"Price")</f>
        <v>67.52</v>
      </c>
      <c r="E407" s="8" cm="1">
        <f t="array" ref="E407">_FV(Table3[[#This Row],[Company]],"P/E",TRUE)</f>
        <v>0</v>
      </c>
      <c r="F407" s="5" cm="1">
        <f t="array" ref="F407">_FV(Table3[[#This Row],[Company]],"Change (%)",TRUE)</f>
        <v>6.3642000000000004E-2</v>
      </c>
      <c r="G407" s="22" cm="1">
        <f t="array" ref="G407">_FV(Table3[[#This Row],[Company]],"Change % (Extended hours)",TRUE)</f>
        <v>7.1089999999999999E-3</v>
      </c>
      <c r="H407" s="8" cm="1">
        <f t="array" ref="H407">_FV(Table3[[#This Row],[Company]],"Beta")</f>
        <v>0.9103</v>
      </c>
      <c r="I407" s="6" cm="1">
        <f t="array" ref="I407">_FV(Table3[[#This Row],[Company]],"Market cap",TRUE)</f>
        <v>50666720000</v>
      </c>
      <c r="J407" s="9" cm="1">
        <f t="array" ref="J407">_FV(Table3[[#This Row],[Company]],"Volume")</f>
        <v>22603860</v>
      </c>
      <c r="K407" s="9" cm="1">
        <f t="array" ref="K407">_FV(Table3[[#This Row],[Company]],"Volume average",TRUE)</f>
        <v>26572832</v>
      </c>
      <c r="L407" s="12">
        <f>Table3[[#This Row],[Volume]]/Table3[[#This Row],[Volume average]]</f>
        <v>0.8506379749060996</v>
      </c>
      <c r="M407" s="10">
        <f>(Table3[[#This Row],[Price]]-Table3[[#This Row],[52 week high]])/Table3[[#This Row],[52 week high]]</f>
        <v>-0.16383900928792575</v>
      </c>
      <c r="N407" s="4" cm="1">
        <f t="array" ref="N407">_FV(Table3[[#This Row],[Company]],"52 week high",TRUE)</f>
        <v>80.75</v>
      </c>
      <c r="O407" s="4" cm="1">
        <f t="array" ref="O407">_FV(Table3[[#This Row],[Company]],"52 week low",TRUE)</f>
        <v>20</v>
      </c>
      <c r="P407" s="10">
        <f>(Table3[[#This Row],[Price]]-Table3[[#This Row],[52 week low]]) /Table3[[#This Row],[52 week low]]</f>
        <v>2.3759999999999999</v>
      </c>
    </row>
    <row r="408" spans="1:16" x14ac:dyDescent="0.25">
      <c r="A408" t="e" vm="410">
        <v>#VALUE!</v>
      </c>
      <c r="B408" s="3" t="str" cm="1">
        <f t="array" ref="B408">_FV(Table3[[#This Row],[Company]],"Ticker symbol",TRUE)</f>
        <v>HBI</v>
      </c>
      <c r="C408" s="18" t="str" cm="1">
        <f t="array" ref="C408">_FV(A408,"Industry")</f>
        <v>Textiles &amp; Apparel</v>
      </c>
      <c r="D408" s="4" cm="1">
        <f t="array" ref="D408">_FV(Table3[[#This Row],[Company]],"Price")</f>
        <v>19.79</v>
      </c>
      <c r="E408" s="8" cm="1">
        <f t="array" ref="E408">_FV(Table3[[#This Row],[Company]],"P/E",TRUE)</f>
        <v>0</v>
      </c>
      <c r="F408" s="5" cm="1">
        <f t="array" ref="F408">_FV(Table3[[#This Row],[Company]],"Change (%)",TRUE)</f>
        <v>-5.2202999999999999E-2</v>
      </c>
      <c r="G408" s="22" cm="1">
        <f t="array" ref="G408">_FV(Table3[[#This Row],[Company]],"Change % (Extended hours)",TRUE)</f>
        <v>-1.011E-3</v>
      </c>
      <c r="H408" s="8" cm="1">
        <f t="array" ref="H408">_FV(Table3[[#This Row],[Company]],"Beta")</f>
        <v>1.4911000000000001</v>
      </c>
      <c r="I408" s="6" cm="1">
        <f t="array" ref="I408">_FV(Table3[[#This Row],[Company]],"Market cap",TRUE)</f>
        <v>7283046000</v>
      </c>
      <c r="J408" s="9" cm="1">
        <f t="array" ref="J408">_FV(Table3[[#This Row],[Company]],"Volume")</f>
        <v>5400145</v>
      </c>
      <c r="K408" s="9" cm="1">
        <f t="array" ref="K408">_FV(Table3[[#This Row],[Company]],"Volume average",TRUE)</f>
        <v>6352256</v>
      </c>
      <c r="L408" s="12">
        <f>Table3[[#This Row],[Volume]]/Table3[[#This Row],[Volume average]]</f>
        <v>0.85011451049831743</v>
      </c>
      <c r="M408" s="10">
        <f>(Table3[[#This Row],[Price]]-Table3[[#This Row],[52 week high]])/Table3[[#This Row],[52 week high]]</f>
        <v>-6.8267419962335193E-2</v>
      </c>
      <c r="N408" s="4" cm="1">
        <f t="array" ref="N408">_FV(Table3[[#This Row],[Company]],"52 week high",TRUE)</f>
        <v>21.24</v>
      </c>
      <c r="O408" s="4" cm="1">
        <f t="array" ref="O408">_FV(Table3[[#This Row],[Company]],"52 week low",TRUE)</f>
        <v>6.96</v>
      </c>
      <c r="P408" s="10">
        <f>(Table3[[#This Row],[Price]]-Table3[[#This Row],[52 week low]]) /Table3[[#This Row],[52 week low]]</f>
        <v>1.843390804597701</v>
      </c>
    </row>
    <row r="409" spans="1:16" ht="24.75" x14ac:dyDescent="0.25">
      <c r="A409" t="e" vm="411">
        <v>#VALUE!</v>
      </c>
      <c r="B409" s="3" t="str" cm="1">
        <f t="array" ref="B409">_FV(Table3[[#This Row],[Company]],"Ticker symbol",TRUE)</f>
        <v>PNR</v>
      </c>
      <c r="C409" s="18" t="str" cm="1">
        <f t="array" ref="C409">_FV(A409,"Industry")</f>
        <v>Machinery, Equipment &amp; Components</v>
      </c>
      <c r="D409" s="4" cm="1">
        <f t="array" ref="D409">_FV(Table3[[#This Row],[Company]],"Price")</f>
        <v>59.05</v>
      </c>
      <c r="E409" s="8" cm="1">
        <f t="array" ref="E409">_FV(Table3[[#This Row],[Company]],"P/E",TRUE)</f>
        <v>28.0732</v>
      </c>
      <c r="F409" s="5" cm="1">
        <f t="array" ref="F409">_FV(Table3[[#This Row],[Company]],"Change (%)",TRUE)</f>
        <v>-1.4190000000000001E-2</v>
      </c>
      <c r="G409" s="22" cm="1">
        <f t="array" ref="G409">_FV(Table3[[#This Row],[Company]],"Change % (Extended hours)",TRUE)</f>
        <v>0</v>
      </c>
      <c r="H409" s="8" cm="1">
        <f t="array" ref="H409">_FV(Table3[[#This Row],[Company]],"Beta")</f>
        <v>1.1520999999999999</v>
      </c>
      <c r="I409" s="6" cm="1">
        <f t="array" ref="I409">_FV(Table3[[#This Row],[Company]],"Market cap",TRUE)</f>
        <v>9947207000</v>
      </c>
      <c r="J409" s="9" cm="1">
        <f t="array" ref="J409">_FV(Table3[[#This Row],[Company]],"Volume")</f>
        <v>853840</v>
      </c>
      <c r="K409" s="9" cm="1">
        <f t="array" ref="K409">_FV(Table3[[#This Row],[Company]],"Volume average",TRUE)</f>
        <v>1007443</v>
      </c>
      <c r="L409" s="12">
        <f>Table3[[#This Row],[Volume]]/Table3[[#This Row],[Volume average]]</f>
        <v>0.84753182065883625</v>
      </c>
      <c r="M409" s="10">
        <f>(Table3[[#This Row],[Price]]-Table3[[#This Row],[52 week high]])/Table3[[#This Row],[52 week high]]</f>
        <v>-2.3644179894179891E-2</v>
      </c>
      <c r="N409" s="4" cm="1">
        <f t="array" ref="N409">_FV(Table3[[#This Row],[Company]],"52 week high",TRUE)</f>
        <v>60.48</v>
      </c>
      <c r="O409" s="4" cm="1">
        <f t="array" ref="O409">_FV(Table3[[#This Row],[Company]],"52 week low",TRUE)</f>
        <v>22.01</v>
      </c>
      <c r="P409" s="10">
        <f>(Table3[[#This Row],[Price]]-Table3[[#This Row],[52 week low]]) /Table3[[#This Row],[52 week low]]</f>
        <v>1.6828714220808718</v>
      </c>
    </row>
    <row r="410" spans="1:16" x14ac:dyDescent="0.25">
      <c r="A410" t="e" vm="412">
        <v>#VALUE!</v>
      </c>
      <c r="B410" s="3" t="str" cm="1">
        <f t="array" ref="B410">_FV(Table3[[#This Row],[Company]],"Ticker symbol",TRUE)</f>
        <v>ILMN</v>
      </c>
      <c r="C410" s="18" t="str" cm="1">
        <f t="array" ref="C410">_FV(A410,"Industry")</f>
        <v>Healthcare Equipment &amp; Supplies</v>
      </c>
      <c r="D410" s="4" cm="1">
        <f t="array" ref="D410">_FV(Table3[[#This Row],[Company]],"Price")</f>
        <v>400.86</v>
      </c>
      <c r="E410" s="8" cm="1">
        <f t="array" ref="E410">_FV(Table3[[#This Row],[Company]],"P/E",TRUE)</f>
        <v>86.548299999999998</v>
      </c>
      <c r="F410" s="5" cm="1">
        <f t="array" ref="F410">_FV(Table3[[#This Row],[Company]],"Change (%)",TRUE)</f>
        <v>4.4940000000000001E-2</v>
      </c>
      <c r="G410" s="22" cm="1">
        <f t="array" ref="G410">_FV(Table3[[#This Row],[Company]],"Change % (Extended hours)",TRUE)</f>
        <v>-2.1449999999999998E-3</v>
      </c>
      <c r="H410" s="8" cm="1">
        <f t="array" ref="H410">_FV(Table3[[#This Row],[Company]],"Beta")</f>
        <v>1.0324</v>
      </c>
      <c r="I410" s="6" cm="1">
        <f t="array" ref="I410">_FV(Table3[[#This Row],[Company]],"Market cap",TRUE)</f>
        <v>55970160000</v>
      </c>
      <c r="J410" s="9" cm="1">
        <f t="array" ref="J410">_FV(Table3[[#This Row],[Company]],"Volume")</f>
        <v>965610</v>
      </c>
      <c r="K410" s="9" cm="1">
        <f t="array" ref="K410">_FV(Table3[[#This Row],[Company]],"Volume average",TRUE)</f>
        <v>1141649</v>
      </c>
      <c r="L410" s="12">
        <f>Table3[[#This Row],[Volume]]/Table3[[#This Row],[Volume average]]</f>
        <v>0.84580286935827032</v>
      </c>
      <c r="M410" s="10">
        <f>(Table3[[#This Row],[Price]]-Table3[[#This Row],[52 week high]])/Table3[[#This Row],[52 week high]]</f>
        <v>-0.27873041006171612</v>
      </c>
      <c r="N410" s="4" cm="1">
        <f t="array" ref="N410">_FV(Table3[[#This Row],[Company]],"52 week high",TRUE)</f>
        <v>555.77</v>
      </c>
      <c r="O410" s="4" cm="1">
        <f t="array" ref="O410">_FV(Table3[[#This Row],[Company]],"52 week low",TRUE)</f>
        <v>196.78</v>
      </c>
      <c r="P410" s="10">
        <f>(Table3[[#This Row],[Price]]-Table3[[#This Row],[52 week low]]) /Table3[[#This Row],[52 week low]]</f>
        <v>1.0370972659823154</v>
      </c>
    </row>
    <row r="411" spans="1:16" x14ac:dyDescent="0.25">
      <c r="A411" t="e" vm="413">
        <v>#VALUE!</v>
      </c>
      <c r="B411" s="3" t="str" cm="1">
        <f t="array" ref="B411">_FV(Table3[[#This Row],[Company]],"Ticker symbol",TRUE)</f>
        <v>DXC</v>
      </c>
      <c r="C411" s="18" t="str" cm="1">
        <f t="array" ref="C411">_FV(A411,"Industry")</f>
        <v>Software &amp; IT Services</v>
      </c>
      <c r="D411" s="4" cm="1">
        <f t="array" ref="D411">_FV(Table3[[#This Row],[Company]],"Price")</f>
        <v>28.25</v>
      </c>
      <c r="E411" s="8" cm="1">
        <f t="array" ref="E411">_FV(Table3[[#This Row],[Company]],"P/E",TRUE)</f>
        <v>0</v>
      </c>
      <c r="F411" s="5" cm="1">
        <f t="array" ref="F411">_FV(Table3[[#This Row],[Company]],"Change (%)",TRUE)</f>
        <v>8.208E-3</v>
      </c>
      <c r="G411" s="22" cm="1">
        <f t="array" ref="G411">_FV(Table3[[#This Row],[Company]],"Change % (Extended hours)",TRUE)</f>
        <v>8.8500000000000002E-3</v>
      </c>
      <c r="H411" s="8" cm="1">
        <f t="array" ref="H411">_FV(Table3[[#This Row],[Company]],"Beta")</f>
        <v>2.4466000000000001</v>
      </c>
      <c r="I411" s="6" cm="1">
        <f t="array" ref="I411">_FV(Table3[[#This Row],[Company]],"Market cap",TRUE)</f>
        <v>7133724000</v>
      </c>
      <c r="J411" s="9" cm="1">
        <f t="array" ref="J411">_FV(Table3[[#This Row],[Company]],"Volume")</f>
        <v>2907183</v>
      </c>
      <c r="K411" s="9" cm="1">
        <f t="array" ref="K411">_FV(Table3[[#This Row],[Company]],"Volume average",TRUE)</f>
        <v>3441782</v>
      </c>
      <c r="L411" s="12">
        <f>Table3[[#This Row],[Volume]]/Table3[[#This Row],[Volume average]]</f>
        <v>0.84467377654947351</v>
      </c>
      <c r="M411" s="10">
        <f>(Table3[[#This Row],[Price]]-Table3[[#This Row],[52 week high]])/Table3[[#This Row],[52 week high]]</f>
        <v>-6.2707365627073672E-2</v>
      </c>
      <c r="N411" s="4" cm="1">
        <f t="array" ref="N411">_FV(Table3[[#This Row],[Company]],"52 week high",TRUE)</f>
        <v>30.14</v>
      </c>
      <c r="O411" s="4" cm="1">
        <f t="array" ref="O411">_FV(Table3[[#This Row],[Company]],"52 week low",TRUE)</f>
        <v>7.9</v>
      </c>
      <c r="P411" s="10">
        <f>(Table3[[#This Row],[Price]]-Table3[[#This Row],[52 week low]]) /Table3[[#This Row],[52 week low]]</f>
        <v>2.5759493670886076</v>
      </c>
    </row>
    <row r="412" spans="1:16" ht="24.75" x14ac:dyDescent="0.25">
      <c r="A412" t="e" vm="414">
        <v>#VALUE!</v>
      </c>
      <c r="B412" s="3" t="str" cm="1">
        <f t="array" ref="B412">_FV(Table3[[#This Row],[Company]],"Ticker symbol",TRUE)</f>
        <v>TEL</v>
      </c>
      <c r="C412" s="18" t="str" cm="1">
        <f t="array" ref="C412">_FV(A412,"Industry")</f>
        <v>Machinery, Equipment &amp; Components</v>
      </c>
      <c r="D412" s="4" cm="1">
        <f t="array" ref="D412">_FV(Table3[[#This Row],[Company]],"Price")</f>
        <v>129.41</v>
      </c>
      <c r="E412" s="8" cm="1">
        <f t="array" ref="E412">_FV(Table3[[#This Row],[Company]],"P/E",TRUE)</f>
        <v>438.31220000000002</v>
      </c>
      <c r="F412" s="5" cm="1">
        <f t="array" ref="F412">_FV(Table3[[#This Row],[Company]],"Change (%)",TRUE)</f>
        <v>1.7774000000000002E-2</v>
      </c>
      <c r="G412" s="22" cm="1">
        <f t="array" ref="G412">_FV(Table3[[#This Row],[Company]],"Change % (Extended hours)",TRUE)</f>
        <v>0</v>
      </c>
      <c r="H412" s="8" cm="1">
        <f t="array" ref="H412">_FV(Table3[[#This Row],[Company]],"Beta")</f>
        <v>1.3868</v>
      </c>
      <c r="I412" s="6" cm="1">
        <f t="array" ref="I412">_FV(Table3[[#This Row],[Company]],"Market cap",TRUE)</f>
        <v>42072510000</v>
      </c>
      <c r="J412" s="9" cm="1">
        <f t="array" ref="J412">_FV(Table3[[#This Row],[Company]],"Volume")</f>
        <v>1543518</v>
      </c>
      <c r="K412" s="9" cm="1">
        <f t="array" ref="K412">_FV(Table3[[#This Row],[Company]],"Volume average",TRUE)</f>
        <v>1828417</v>
      </c>
      <c r="L412" s="12">
        <f>Table3[[#This Row],[Volume]]/Table3[[#This Row],[Volume average]]</f>
        <v>0.84418270011709584</v>
      </c>
      <c r="M412" s="10">
        <f>(Table3[[#This Row],[Price]]-Table3[[#This Row],[52 week high]])/Table3[[#This Row],[52 week high]]</f>
        <v>-4.515605401018228E-2</v>
      </c>
      <c r="N412" s="4" cm="1">
        <f t="array" ref="N412">_FV(Table3[[#This Row],[Company]],"52 week high",TRUE)</f>
        <v>135.53</v>
      </c>
      <c r="O412" s="4" cm="1">
        <f t="array" ref="O412">_FV(Table3[[#This Row],[Company]],"52 week low",TRUE)</f>
        <v>48.62</v>
      </c>
      <c r="P412" s="10">
        <f>(Table3[[#This Row],[Price]]-Table3[[#This Row],[52 week low]]) /Table3[[#This Row],[52 week low]]</f>
        <v>1.6616618675442205</v>
      </c>
    </row>
    <row r="413" spans="1:16" x14ac:dyDescent="0.25">
      <c r="A413" t="e" vm="415">
        <v>#VALUE!</v>
      </c>
      <c r="B413" s="3" t="str" cm="1">
        <f t="array" ref="B413">_FV(Table3[[#This Row],[Company]],"Ticker symbol",TRUE)</f>
        <v>AAL</v>
      </c>
      <c r="C413" s="18" t="str" cm="1">
        <f t="array" ref="C413">_FV(A413,"Industry")</f>
        <v>Passenger Transportation Services</v>
      </c>
      <c r="D413" s="4" cm="1">
        <f t="array" ref="D413">_FV(Table3[[#This Row],[Company]],"Price")</f>
        <v>21.6</v>
      </c>
      <c r="E413" s="8" cm="1">
        <f t="array" ref="E413">_FV(Table3[[#This Row],[Company]],"P/E",TRUE)</f>
        <v>3.3195999999999999</v>
      </c>
      <c r="F413" s="5" cm="1">
        <f t="array" ref="F413">_FV(Table3[[#This Row],[Company]],"Change (%)",TRUE)</f>
        <v>6.0550000000000005E-3</v>
      </c>
      <c r="G413" s="22" cm="1">
        <f t="array" ref="G413">_FV(Table3[[#This Row],[Company]],"Change % (Extended hours)",TRUE)</f>
        <v>-4.6300000000000003E-4</v>
      </c>
      <c r="H413" s="8" cm="1">
        <f t="array" ref="H413">_FV(Table3[[#This Row],[Company]],"Beta")</f>
        <v>1.9031</v>
      </c>
      <c r="I413" s="6" cm="1">
        <f t="array" ref="I413">_FV(Table3[[#This Row],[Company]],"Market cap",TRUE)</f>
        <v>13733840000</v>
      </c>
      <c r="J413" s="9" cm="1">
        <f t="array" ref="J413">_FV(Table3[[#This Row],[Company]],"Volume")</f>
        <v>39820358</v>
      </c>
      <c r="K413" s="9" cm="1">
        <f t="array" ref="K413">_FV(Table3[[#This Row],[Company]],"Volume average",TRUE)</f>
        <v>47180816</v>
      </c>
      <c r="L413" s="12">
        <f>Table3[[#This Row],[Volume]]/Table3[[#This Row],[Volume average]]</f>
        <v>0.84399468631487851</v>
      </c>
      <c r="M413" s="10">
        <f>(Table3[[#This Row],[Price]]-Table3[[#This Row],[52 week high]])/Table3[[#This Row],[52 week high]]</f>
        <v>-5.263157894736839E-2</v>
      </c>
      <c r="N413" s="4" cm="1">
        <f t="array" ref="N413">_FV(Table3[[#This Row],[Company]],"52 week high",TRUE)</f>
        <v>22.8</v>
      </c>
      <c r="O413" s="4" cm="1">
        <f t="array" ref="O413">_FV(Table3[[#This Row],[Company]],"52 week low",TRUE)</f>
        <v>8.25</v>
      </c>
      <c r="P413" s="10">
        <f>(Table3[[#This Row],[Price]]-Table3[[#This Row],[52 week low]]) /Table3[[#This Row],[52 week low]]</f>
        <v>1.6181818181818184</v>
      </c>
    </row>
    <row r="414" spans="1:16" x14ac:dyDescent="0.25">
      <c r="A414" t="e" vm="416">
        <v>#VALUE!</v>
      </c>
      <c r="B414" s="3" t="str" cm="1">
        <f t="array" ref="B414">_FV(Table3[[#This Row],[Company]],"Ticker symbol",TRUE)</f>
        <v>CAH</v>
      </c>
      <c r="C414" s="18" t="str" cm="1">
        <f t="array" ref="C414">_FV(A414,"Industry")</f>
        <v>Food &amp; Drug Retailing</v>
      </c>
      <c r="D414" s="4" cm="1">
        <f t="array" ref="D414">_FV(Table3[[#This Row],[Company]],"Price")</f>
        <v>54.31</v>
      </c>
      <c r="E414" s="8" cm="1">
        <f t="array" ref="E414">_FV(Table3[[#This Row],[Company]],"P/E",TRUE)</f>
        <v>11.643000000000001</v>
      </c>
      <c r="F414" s="5" cm="1">
        <f t="array" ref="F414">_FV(Table3[[#This Row],[Company]],"Change (%)",TRUE)</f>
        <v>-7.1300000000000001E-3</v>
      </c>
      <c r="G414" s="22" cm="1">
        <f t="array" ref="G414">_FV(Table3[[#This Row],[Company]],"Change % (Extended hours)",TRUE)</f>
        <v>1.841E-4</v>
      </c>
      <c r="H414" s="8" cm="1">
        <f t="array" ref="H414">_FV(Table3[[#This Row],[Company]],"Beta")</f>
        <v>1.0464</v>
      </c>
      <c r="I414" s="6" cm="1">
        <f t="array" ref="I414">_FV(Table3[[#This Row],[Company]],"Market cap",TRUE)</f>
        <v>16063620000</v>
      </c>
      <c r="J414" s="9" cm="1">
        <f t="array" ref="J414">_FV(Table3[[#This Row],[Company]],"Volume")</f>
        <v>1839584</v>
      </c>
      <c r="K414" s="9" cm="1">
        <f t="array" ref="K414">_FV(Table3[[#This Row],[Company]],"Volume average",TRUE)</f>
        <v>2186085</v>
      </c>
      <c r="L414" s="12">
        <f>Table3[[#This Row],[Volume]]/Table3[[#This Row],[Volume average]]</f>
        <v>0.84149701406852895</v>
      </c>
      <c r="M414" s="10">
        <f>(Table3[[#This Row],[Price]]-Table3[[#This Row],[52 week high]])/Table3[[#This Row],[52 week high]]</f>
        <v>-8.6612848974100209E-2</v>
      </c>
      <c r="N414" s="4" cm="1">
        <f t="array" ref="N414">_FV(Table3[[#This Row],[Company]],"52 week high",TRUE)</f>
        <v>59.46</v>
      </c>
      <c r="O414" s="4" cm="1">
        <f t="array" ref="O414">_FV(Table3[[#This Row],[Company]],"52 week low",TRUE)</f>
        <v>39.050800000000002</v>
      </c>
      <c r="P414" s="10">
        <f>(Table3[[#This Row],[Price]]-Table3[[#This Row],[52 week low]]) /Table3[[#This Row],[52 week low]]</f>
        <v>0.39075255820623389</v>
      </c>
    </row>
    <row r="415" spans="1:16" x14ac:dyDescent="0.25">
      <c r="A415" t="e" vm="417">
        <v>#VALUE!</v>
      </c>
      <c r="B415" s="3" t="str" cm="1">
        <f t="array" ref="B415">_FV(Table3[[#This Row],[Company]],"Ticker symbol",TRUE)</f>
        <v>HUM</v>
      </c>
      <c r="C415" s="18" t="str" cm="1">
        <f t="array" ref="C415">_FV(A415,"Industry")</f>
        <v>Healthcare Providers &amp; Services</v>
      </c>
      <c r="D415" s="4" cm="1">
        <f t="array" ref="D415">_FV(Table3[[#This Row],[Company]],"Price")</f>
        <v>402.85</v>
      </c>
      <c r="E415" s="8" cm="1">
        <f t="array" ref="E415">_FV(Table3[[#This Row],[Company]],"P/E",TRUE)</f>
        <v>15.8591</v>
      </c>
      <c r="F415" s="5" cm="1">
        <f t="array" ref="F415">_FV(Table3[[#This Row],[Company]],"Change (%)",TRUE)</f>
        <v>4.4380000000000001E-3</v>
      </c>
      <c r="G415" s="22" cm="1">
        <f t="array" ref="G415">_FV(Table3[[#This Row],[Company]],"Change % (Extended hours)",TRUE)</f>
        <v>-6.2060000000000001E-4</v>
      </c>
      <c r="H415" s="8" cm="1">
        <f t="array" ref="H415">_FV(Table3[[#This Row],[Company]],"Beta")</f>
        <v>0.85860000000000003</v>
      </c>
      <c r="I415" s="6" cm="1">
        <f t="array" ref="I415">_FV(Table3[[#This Row],[Company]],"Market cap",TRUE)</f>
        <v>51682650000</v>
      </c>
      <c r="J415" s="9" cm="1">
        <f t="array" ref="J415">_FV(Table3[[#This Row],[Company]],"Volume")</f>
        <v>1029303</v>
      </c>
      <c r="K415" s="9" cm="1">
        <f t="array" ref="K415">_FV(Table3[[#This Row],[Company]],"Volume average",TRUE)</f>
        <v>1224620</v>
      </c>
      <c r="L415" s="12">
        <f>Table3[[#This Row],[Volume]]/Table3[[#This Row],[Volume average]]</f>
        <v>0.84050807597458799</v>
      </c>
      <c r="M415" s="10">
        <f>(Table3[[#This Row],[Price]]-Table3[[#This Row],[52 week high]])/Table3[[#This Row],[52 week high]]</f>
        <v>-0.1513587528965662</v>
      </c>
      <c r="N415" s="4" cm="1">
        <f t="array" ref="N415">_FV(Table3[[#This Row],[Company]],"52 week high",TRUE)</f>
        <v>474.7</v>
      </c>
      <c r="O415" s="4" cm="1">
        <f t="array" ref="O415">_FV(Table3[[#This Row],[Company]],"52 week low",TRUE)</f>
        <v>208.25</v>
      </c>
      <c r="P415" s="10">
        <f>(Table3[[#This Row],[Price]]-Table3[[#This Row],[52 week low]]) /Table3[[#This Row],[52 week low]]</f>
        <v>0.93445378151260516</v>
      </c>
    </row>
    <row r="416" spans="1:16" x14ac:dyDescent="0.25">
      <c r="A416" t="e" vm="418">
        <v>#VALUE!</v>
      </c>
      <c r="B416" s="3" t="str" cm="1">
        <f t="array" ref="B416">_FV(Table3[[#This Row],[Company]],"Ticker symbol",TRUE)</f>
        <v>DAL</v>
      </c>
      <c r="C416" s="18" t="str" cm="1">
        <f t="array" ref="C416">_FV(A416,"Industry")</f>
        <v>Passenger Transportation Services</v>
      </c>
      <c r="D416" s="4" cm="1">
        <f t="array" ref="D416">_FV(Table3[[#This Row],[Company]],"Price")</f>
        <v>47.62</v>
      </c>
      <c r="E416" s="8" cm="1">
        <f t="array" ref="E416">_FV(Table3[[#This Row],[Company]],"P/E",TRUE)</f>
        <v>0</v>
      </c>
      <c r="F416" s="5" cm="1">
        <f t="array" ref="F416">_FV(Table3[[#This Row],[Company]],"Change (%)",TRUE)</f>
        <v>-5.4300000000000008E-3</v>
      </c>
      <c r="G416" s="22" cm="1">
        <f t="array" ref="G416">_FV(Table3[[#This Row],[Company]],"Change % (Extended hours)",TRUE)</f>
        <v>1.6800000000000001E-3</v>
      </c>
      <c r="H416" s="8" cm="1">
        <f t="array" ref="H416">_FV(Table3[[#This Row],[Company]],"Beta")</f>
        <v>1.5185999999999999</v>
      </c>
      <c r="I416" s="6" cm="1">
        <f t="array" ref="I416">_FV(Table3[[#This Row],[Company]],"Market cap",TRUE)</f>
        <v>30554460000</v>
      </c>
      <c r="J416" s="9" cm="1">
        <f t="array" ref="J416">_FV(Table3[[#This Row],[Company]],"Volume")</f>
        <v>11710072</v>
      </c>
      <c r="K416" s="9" cm="1">
        <f t="array" ref="K416">_FV(Table3[[#This Row],[Company]],"Volume average",TRUE)</f>
        <v>13932254</v>
      </c>
      <c r="L416" s="12">
        <f>Table3[[#This Row],[Volume]]/Table3[[#This Row],[Volume average]]</f>
        <v>0.84050089813177398</v>
      </c>
      <c r="M416" s="10">
        <f>(Table3[[#This Row],[Price]]-Table3[[#This Row],[52 week high]])/Table3[[#This Row],[52 week high]]</f>
        <v>-5.1394422310757075E-2</v>
      </c>
      <c r="N416" s="4" cm="1">
        <f t="array" ref="N416">_FV(Table3[[#This Row],[Company]],"52 week high",TRUE)</f>
        <v>50.2</v>
      </c>
      <c r="O416" s="4" cm="1">
        <f t="array" ref="O416">_FV(Table3[[#This Row],[Company]],"52 week low",TRUE)</f>
        <v>17.510000000000002</v>
      </c>
      <c r="P416" s="10">
        <f>(Table3[[#This Row],[Price]]-Table3[[#This Row],[52 week low]]) /Table3[[#This Row],[52 week low]]</f>
        <v>1.7195888063963445</v>
      </c>
    </row>
    <row r="417" spans="1:16" x14ac:dyDescent="0.25">
      <c r="A417" t="e" vm="419">
        <v>#VALUE!</v>
      </c>
      <c r="B417" s="3" t="str" cm="1">
        <f t="array" ref="B417">_FV(Table3[[#This Row],[Company]],"Ticker symbol",TRUE)</f>
        <v>ATO</v>
      </c>
      <c r="C417" s="18" t="str" cm="1">
        <f t="array" ref="C417">_FV(A417,"Industry")</f>
        <v>Natural Gas Utilities</v>
      </c>
      <c r="D417" s="4" cm="1">
        <f t="array" ref="D417">_FV(Table3[[#This Row],[Company]],"Price")</f>
        <v>89.34</v>
      </c>
      <c r="E417" s="8" cm="1">
        <f t="array" ref="E417">_FV(Table3[[#This Row],[Company]],"P/E",TRUE)</f>
        <v>17.821300000000001</v>
      </c>
      <c r="F417" s="5" cm="1">
        <f t="array" ref="F417">_FV(Table3[[#This Row],[Company]],"Change (%)",TRUE)</f>
        <v>-2.5097999999999999E-2</v>
      </c>
      <c r="G417" s="22" cm="1">
        <f t="array" ref="G417">_FV(Table3[[#This Row],[Company]],"Change % (Extended hours)",TRUE)</f>
        <v>0</v>
      </c>
      <c r="H417" s="8" cm="1">
        <f t="array" ref="H417">_FV(Table3[[#This Row],[Company]],"Beta")</f>
        <v>0.3337</v>
      </c>
      <c r="I417" s="6" cm="1">
        <f t="array" ref="I417">_FV(Table3[[#This Row],[Company]],"Market cap",TRUE)</f>
        <v>11204590000</v>
      </c>
      <c r="J417" s="9" cm="1">
        <f t="array" ref="J417">_FV(Table3[[#This Row],[Company]],"Volume")</f>
        <v>920630</v>
      </c>
      <c r="K417" s="9" cm="1">
        <f t="array" ref="K417">_FV(Table3[[#This Row],[Company]],"Volume average",TRUE)</f>
        <v>1101348</v>
      </c>
      <c r="L417" s="12">
        <f>Table3[[#This Row],[Volume]]/Table3[[#This Row],[Volume average]]</f>
        <v>0.83591199148679618</v>
      </c>
      <c r="M417" s="10">
        <f>(Table3[[#This Row],[Price]]-Table3[[#This Row],[52 week high]])/Table3[[#This Row],[52 week high]]</f>
        <v>-0.1975929585054787</v>
      </c>
      <c r="N417" s="4" cm="1">
        <f t="array" ref="N417">_FV(Table3[[#This Row],[Company]],"52 week high",TRUE)</f>
        <v>111.34</v>
      </c>
      <c r="O417" s="4" cm="1">
        <f t="array" ref="O417">_FV(Table3[[#This Row],[Company]],"52 week low",TRUE)</f>
        <v>77.92</v>
      </c>
      <c r="P417" s="10">
        <f>(Table3[[#This Row],[Price]]-Table3[[#This Row],[52 week low]]) /Table3[[#This Row],[52 week low]]</f>
        <v>0.14656057494866531</v>
      </c>
    </row>
    <row r="418" spans="1:16" x14ac:dyDescent="0.25">
      <c r="A418" t="e" vm="420">
        <v>#VALUE!</v>
      </c>
      <c r="B418" s="3" t="str" cm="1">
        <f t="array" ref="B418">_FV(Table3[[#This Row],[Company]],"Ticker symbol",TRUE)</f>
        <v>AON</v>
      </c>
      <c r="C418" s="18" t="str" cm="1">
        <f t="array" ref="C418">_FV(A418,"Industry")</f>
        <v>Insurance</v>
      </c>
      <c r="D418" s="4" cm="1">
        <f t="array" ref="D418">_FV(Table3[[#This Row],[Company]],"Price")</f>
        <v>231.5</v>
      </c>
      <c r="E418" s="8" cm="1">
        <f t="array" ref="E418">_FV(Table3[[#This Row],[Company]],"P/E",TRUE)</f>
        <v>27.255400000000002</v>
      </c>
      <c r="F418" s="5" cm="1">
        <f t="array" ref="F418">_FV(Table3[[#This Row],[Company]],"Change (%)",TRUE)</f>
        <v>6.522E-3</v>
      </c>
      <c r="G418" s="22" cm="1">
        <f t="array" ref="G418">_FV(Table3[[#This Row],[Company]],"Change % (Extended hours)",TRUE)</f>
        <v>0</v>
      </c>
      <c r="H418" s="8" cm="1">
        <f t="array" ref="H418">_FV(Table3[[#This Row],[Company]],"Beta")</f>
        <v>0.83660000000000001</v>
      </c>
      <c r="I418" s="6" cm="1">
        <f t="array" ref="I418">_FV(Table3[[#This Row],[Company]],"Market cap",TRUE)</f>
        <v>51976400000</v>
      </c>
      <c r="J418" s="9" cm="1">
        <f t="array" ref="J418">_FV(Table3[[#This Row],[Company]],"Volume")</f>
        <v>1478136</v>
      </c>
      <c r="K418" s="9" cm="1">
        <f t="array" ref="K418">_FV(Table3[[#This Row],[Company]],"Volume average",TRUE)</f>
        <v>1770673</v>
      </c>
      <c r="L418" s="12">
        <f>Table3[[#This Row],[Volume]]/Table3[[#This Row],[Volume average]]</f>
        <v>0.83478767677600552</v>
      </c>
      <c r="M418" s="10">
        <f>(Table3[[#This Row],[Price]]-Table3[[#This Row],[52 week high]])/Table3[[#This Row],[52 week high]]</f>
        <v>-1.8568763778192283E-2</v>
      </c>
      <c r="N418" s="4" cm="1">
        <f t="array" ref="N418">_FV(Table3[[#This Row],[Company]],"52 week high",TRUE)</f>
        <v>235.88</v>
      </c>
      <c r="O418" s="4" cm="1">
        <f t="array" ref="O418">_FV(Table3[[#This Row],[Company]],"52 week low",TRUE)</f>
        <v>143.93</v>
      </c>
      <c r="P418" s="10">
        <f>(Table3[[#This Row],[Price]]-Table3[[#This Row],[52 week low]]) /Table3[[#This Row],[52 week low]]</f>
        <v>0.6084207600917112</v>
      </c>
    </row>
    <row r="419" spans="1:16" x14ac:dyDescent="0.25">
      <c r="A419" t="e" vm="421">
        <v>#VALUE!</v>
      </c>
      <c r="B419" s="3" t="str" cm="1">
        <f t="array" ref="B419">_FV(Table3[[#This Row],[Company]],"Ticker symbol",TRUE)</f>
        <v>MPC</v>
      </c>
      <c r="C419" s="18" t="str" cm="1">
        <f t="array" ref="C419">_FV(A419,"Industry")</f>
        <v>Oil &amp; Gas</v>
      </c>
      <c r="D419" s="4" cm="1">
        <f t="array" ref="D419">_FV(Table3[[#This Row],[Company]],"Price")</f>
        <v>55.87</v>
      </c>
      <c r="E419" s="8" cm="1">
        <f t="array" ref="E419">_FV(Table3[[#This Row],[Company]],"P/E",TRUE)</f>
        <v>0</v>
      </c>
      <c r="F419" s="5" cm="1">
        <f t="array" ref="F419">_FV(Table3[[#This Row],[Company]],"Change (%)",TRUE)</f>
        <v>-2.2568000000000001E-2</v>
      </c>
      <c r="G419" s="22" cm="1">
        <f t="array" ref="G419">_FV(Table3[[#This Row],[Company]],"Change % (Extended hours)",TRUE)</f>
        <v>-1.0739999999999999E-3</v>
      </c>
      <c r="H419" s="8" cm="1">
        <f t="array" ref="H419">_FV(Table3[[#This Row],[Company]],"Beta")</f>
        <v>2.1972999999999998</v>
      </c>
      <c r="I419" s="6" cm="1">
        <f t="array" ref="I419">_FV(Table3[[#This Row],[Company]],"Market cap",TRUE)</f>
        <v>37226870000</v>
      </c>
      <c r="J419" s="9" cm="1">
        <f t="array" ref="J419">_FV(Table3[[#This Row],[Company]],"Volume")</f>
        <v>5278466</v>
      </c>
      <c r="K419" s="9" cm="1">
        <f t="array" ref="K419">_FV(Table3[[#This Row],[Company]],"Volume average",TRUE)</f>
        <v>6336134</v>
      </c>
      <c r="L419" s="12">
        <f>Table3[[#This Row],[Volume]]/Table3[[#This Row],[Volume average]]</f>
        <v>0.83307360608219461</v>
      </c>
      <c r="M419" s="10">
        <f>(Table3[[#This Row],[Price]]-Table3[[#This Row],[52 week high]])/Table3[[#This Row],[52 week high]]</f>
        <v>-4.9344903862514986E-2</v>
      </c>
      <c r="N419" s="4" cm="1">
        <f t="array" ref="N419">_FV(Table3[[#This Row],[Company]],"52 week high",TRUE)</f>
        <v>58.77</v>
      </c>
      <c r="O419" s="4" cm="1">
        <f t="array" ref="O419">_FV(Table3[[#This Row],[Company]],"52 week low",TRUE)</f>
        <v>15.26</v>
      </c>
      <c r="P419" s="10">
        <f>(Table3[[#This Row],[Price]]-Table3[[#This Row],[52 week low]]) /Table3[[#This Row],[52 week low]]</f>
        <v>2.6612057667103537</v>
      </c>
    </row>
    <row r="420" spans="1:16" x14ac:dyDescent="0.25">
      <c r="A420" t="e" vm="422">
        <v>#VALUE!</v>
      </c>
      <c r="B420" s="3" t="str" cm="1">
        <f t="array" ref="B420">_FV(Table3[[#This Row],[Company]],"Ticker symbol",TRUE)</f>
        <v>MHK</v>
      </c>
      <c r="C420" s="18" t="str" cm="1">
        <f t="array" ref="C420">_FV(A420,"Industry")</f>
        <v>Household Goods</v>
      </c>
      <c r="D420" s="4" cm="1">
        <f t="array" ref="D420">_FV(Table3[[#This Row],[Company]],"Price")</f>
        <v>183.64</v>
      </c>
      <c r="E420" s="8" cm="1">
        <f t="array" ref="E420">_FV(Table3[[#This Row],[Company]],"P/E",TRUE)</f>
        <v>25.987300000000001</v>
      </c>
      <c r="F420" s="5" cm="1">
        <f t="array" ref="F420">_FV(Table3[[#This Row],[Company]],"Change (%)",TRUE)</f>
        <v>-1.9383999999999998E-2</v>
      </c>
      <c r="G420" s="22" cm="1">
        <f t="array" ref="G420">_FV(Table3[[#This Row],[Company]],"Change % (Extended hours)",TRUE)</f>
        <v>0</v>
      </c>
      <c r="H420" s="8" cm="1">
        <f t="array" ref="H420">_FV(Table3[[#This Row],[Company]],"Beta")</f>
        <v>1.5526</v>
      </c>
      <c r="I420" s="6" cm="1">
        <f t="array" ref="I420">_FV(Table3[[#This Row],[Company]],"Market cap",TRUE)</f>
        <v>13151290000</v>
      </c>
      <c r="J420" s="9" cm="1">
        <f t="array" ref="J420">_FV(Table3[[#This Row],[Company]],"Volume")</f>
        <v>493415</v>
      </c>
      <c r="K420" s="9" cm="1">
        <f t="array" ref="K420">_FV(Table3[[#This Row],[Company]],"Volume average",TRUE)</f>
        <v>593204</v>
      </c>
      <c r="L420" s="12">
        <f>Table3[[#This Row],[Volume]]/Table3[[#This Row],[Volume average]]</f>
        <v>0.83177962387306892</v>
      </c>
      <c r="M420" s="10">
        <f>(Table3[[#This Row],[Price]]-Table3[[#This Row],[52 week high]])/Table3[[#This Row],[52 week high]]</f>
        <v>-4.6372747572311405E-2</v>
      </c>
      <c r="N420" s="4" cm="1">
        <f t="array" ref="N420">_FV(Table3[[#This Row],[Company]],"52 week high",TRUE)</f>
        <v>192.57</v>
      </c>
      <c r="O420" s="4" cm="1">
        <f t="array" ref="O420">_FV(Table3[[#This Row],[Company]],"52 week low",TRUE)</f>
        <v>56.62</v>
      </c>
      <c r="P420" s="10">
        <f>(Table3[[#This Row],[Price]]-Table3[[#This Row],[52 week low]]) /Table3[[#This Row],[52 week low]]</f>
        <v>2.2433768986223948</v>
      </c>
    </row>
    <row r="421" spans="1:16" x14ac:dyDescent="0.25">
      <c r="A421" t="e" vm="423">
        <v>#VALUE!</v>
      </c>
      <c r="B421" s="3" t="str" cm="1">
        <f t="array" ref="B421">_FV(Table3[[#This Row],[Company]],"Ticker symbol",TRUE)</f>
        <v>DLTR</v>
      </c>
      <c r="C421" s="18" t="str" cm="1">
        <f t="array" ref="C421">_FV(A421,"Industry")</f>
        <v>Diversified Retail</v>
      </c>
      <c r="D421" s="4" cm="1">
        <f t="array" ref="D421">_FV(Table3[[#This Row],[Company]],"Price")</f>
        <v>107.59</v>
      </c>
      <c r="E421" s="8" cm="1">
        <f t="array" ref="E421">_FV(Table3[[#This Row],[Company]],"P/E",TRUE)</f>
        <v>19.0943</v>
      </c>
      <c r="F421" s="5" cm="1">
        <f t="array" ref="F421">_FV(Table3[[#This Row],[Company]],"Change (%)",TRUE)</f>
        <v>-4.4419999999999998E-3</v>
      </c>
      <c r="G421" s="22" cm="1">
        <f t="array" ref="G421">_FV(Table3[[#This Row],[Company]],"Change % (Extended hours)",TRUE)</f>
        <v>0</v>
      </c>
      <c r="H421" s="8" cm="1">
        <f t="array" ref="H421">_FV(Table3[[#This Row],[Company]],"Beta")</f>
        <v>0.83260000000000001</v>
      </c>
      <c r="I421" s="6" cm="1">
        <f t="array" ref="I421">_FV(Table3[[#This Row],[Company]],"Market cap",TRUE)</f>
        <v>25417220000</v>
      </c>
      <c r="J421" s="9" cm="1">
        <f t="array" ref="J421">_FV(Table3[[#This Row],[Company]],"Volume")</f>
        <v>1822691</v>
      </c>
      <c r="K421" s="9" cm="1">
        <f t="array" ref="K421">_FV(Table3[[#This Row],[Company]],"Volume average",TRUE)</f>
        <v>2193031</v>
      </c>
      <c r="L421" s="12">
        <f>Table3[[#This Row],[Volume]]/Table3[[#This Row],[Volume average]]</f>
        <v>0.83112869813513812</v>
      </c>
      <c r="M421" s="10">
        <f>(Table3[[#This Row],[Price]]-Table3[[#This Row],[52 week high]])/Table3[[#This Row],[52 week high]]</f>
        <v>-6.8081420528367256E-2</v>
      </c>
      <c r="N421" s="4" cm="1">
        <f t="array" ref="N421">_FV(Table3[[#This Row],[Company]],"52 week high",TRUE)</f>
        <v>115.45</v>
      </c>
      <c r="O421" s="4" cm="1">
        <f t="array" ref="O421">_FV(Table3[[#This Row],[Company]],"52 week low",TRUE)</f>
        <v>60.2</v>
      </c>
      <c r="P421" s="10">
        <f>(Table3[[#This Row],[Price]]-Table3[[#This Row],[52 week low]]) /Table3[[#This Row],[52 week low]]</f>
        <v>0.78720930232558139</v>
      </c>
    </row>
    <row r="422" spans="1:16" x14ac:dyDescent="0.25">
      <c r="A422" t="e" vm="424">
        <v>#VALUE!</v>
      </c>
      <c r="B422" s="3" t="str" cm="1">
        <f t="array" ref="B422">_FV(Table3[[#This Row],[Company]],"Ticker symbol",TRUE)</f>
        <v>CCL</v>
      </c>
      <c r="C422" s="18" t="str" cm="1">
        <f t="array" ref="C422">_FV(A422,"Industry")</f>
        <v>Hotels &amp; Entertainment Services</v>
      </c>
      <c r="D422" s="4" cm="1">
        <f t="array" ref="D422">_FV(Table3[[#This Row],[Company]],"Price")</f>
        <v>27.58</v>
      </c>
      <c r="E422" s="8" cm="1">
        <f t="array" ref="E422">_FV(Table3[[#This Row],[Company]],"P/E",TRUE)</f>
        <v>0</v>
      </c>
      <c r="F422" s="5" cm="1">
        <f t="array" ref="F422">_FV(Table3[[#This Row],[Company]],"Change (%)",TRUE)</f>
        <v>3.3346000000000001E-2</v>
      </c>
      <c r="G422" s="22" cm="1">
        <f t="array" ref="G422">_FV(Table3[[#This Row],[Company]],"Change % (Extended hours)",TRUE)</f>
        <v>-2.9010000000000004E-3</v>
      </c>
      <c r="H422" s="8" cm="1">
        <f t="array" ref="H422">_FV(Table3[[#This Row],[Company]],"Beta")</f>
        <v>2.3807</v>
      </c>
      <c r="I422" s="6" cm="1">
        <f t="array" ref="I422">_FV(Table3[[#This Row],[Company]],"Market cap",TRUE)</f>
        <v>29524490000</v>
      </c>
      <c r="J422" s="9" cm="1">
        <f t="array" ref="J422">_FV(Table3[[#This Row],[Company]],"Volume")</f>
        <v>42549099</v>
      </c>
      <c r="K422" s="9" cm="1">
        <f t="array" ref="K422">_FV(Table3[[#This Row],[Company]],"Volume average",TRUE)</f>
        <v>51217589</v>
      </c>
      <c r="L422" s="12">
        <f>Table3[[#This Row],[Volume]]/Table3[[#This Row],[Volume average]]</f>
        <v>0.83075169742956856</v>
      </c>
      <c r="M422" s="10">
        <f>(Table3[[#This Row],[Price]]-Table3[[#This Row],[52 week high]])/Table3[[#This Row],[52 week high]]</f>
        <v>-6.7928354173707392E-2</v>
      </c>
      <c r="N422" s="4" cm="1">
        <f t="array" ref="N422">_FV(Table3[[#This Row],[Company]],"52 week high",TRUE)</f>
        <v>29.59</v>
      </c>
      <c r="O422" s="4" cm="1">
        <f t="array" ref="O422">_FV(Table3[[#This Row],[Company]],"52 week low",TRUE)</f>
        <v>7.8</v>
      </c>
      <c r="P422" s="10">
        <f>(Table3[[#This Row],[Price]]-Table3[[#This Row],[52 week low]]) /Table3[[#This Row],[52 week low]]</f>
        <v>2.5358974358974358</v>
      </c>
    </row>
    <row r="423" spans="1:16" x14ac:dyDescent="0.25">
      <c r="A423" t="e" vm="425">
        <v>#VALUE!</v>
      </c>
      <c r="B423" s="3" t="str" cm="1">
        <f t="array" ref="B423">_FV(Table3[[#This Row],[Company]],"Ticker symbol",TRUE)</f>
        <v>AES</v>
      </c>
      <c r="C423" s="18" t="str" cm="1">
        <f t="array" ref="C423">_FV(A423,"Industry")</f>
        <v>Electrical Utilities &amp; IPPs</v>
      </c>
      <c r="D423" s="4" cm="1">
        <f t="array" ref="D423">_FV(Table3[[#This Row],[Company]],"Price")</f>
        <v>27.53</v>
      </c>
      <c r="E423" s="8" cm="1">
        <f t="array" ref="E423">_FV(Table3[[#This Row],[Company]],"P/E",TRUE)</f>
        <v>475.91449999999998</v>
      </c>
      <c r="F423" s="5" cm="1">
        <f t="array" ref="F423">_FV(Table3[[#This Row],[Company]],"Change (%)",TRUE)</f>
        <v>4.7564999999999996E-2</v>
      </c>
      <c r="G423" s="22" cm="1">
        <f t="array" ref="G423">_FV(Table3[[#This Row],[Company]],"Change % (Extended hours)",TRUE)</f>
        <v>4.359E-3</v>
      </c>
      <c r="H423" s="8" cm="1">
        <f t="array" ref="H423">_FV(Table3[[#This Row],[Company]],"Beta")</f>
        <v>0.80589999999999995</v>
      </c>
      <c r="I423" s="6" cm="1">
        <f t="array" ref="I423">_FV(Table3[[#This Row],[Company]],"Market cap",TRUE)</f>
        <v>17557980000</v>
      </c>
      <c r="J423" s="9" cm="1">
        <f t="array" ref="J423">_FV(Table3[[#This Row],[Company]],"Volume")</f>
        <v>6344426</v>
      </c>
      <c r="K423" s="9" cm="1">
        <f t="array" ref="K423">_FV(Table3[[#This Row],[Company]],"Volume average",TRUE)</f>
        <v>7650490</v>
      </c>
      <c r="L423" s="12">
        <f>Table3[[#This Row],[Volume]]/Table3[[#This Row],[Volume average]]</f>
        <v>0.82928361451358013</v>
      </c>
      <c r="M423" s="10">
        <f>(Table3[[#This Row],[Price]]-Table3[[#This Row],[52 week high]])/Table3[[#This Row],[52 week high]]</f>
        <v>-5.2975576195390409E-2</v>
      </c>
      <c r="N423" s="4" cm="1">
        <f t="array" ref="N423">_FV(Table3[[#This Row],[Company]],"52 week high",TRUE)</f>
        <v>29.07</v>
      </c>
      <c r="O423" s="4" cm="1">
        <f t="array" ref="O423">_FV(Table3[[#This Row],[Company]],"52 week low",TRUE)</f>
        <v>8.11</v>
      </c>
      <c r="P423" s="10">
        <f>(Table3[[#This Row],[Price]]-Table3[[#This Row],[52 week low]]) /Table3[[#This Row],[52 week low]]</f>
        <v>2.394574599260173</v>
      </c>
    </row>
    <row r="424" spans="1:16" x14ac:dyDescent="0.25">
      <c r="A424" t="e" vm="426">
        <v>#VALUE!</v>
      </c>
      <c r="B424" s="3" t="str" cm="1">
        <f t="array" ref="B424">_FV(Table3[[#This Row],[Company]],"Ticker symbol",TRUE)</f>
        <v>K</v>
      </c>
      <c r="C424" s="18" t="str" cm="1">
        <f t="array" ref="C424">_FV(A424,"Industry")</f>
        <v>Food &amp; Tobacco</v>
      </c>
      <c r="D424" s="4" cm="1">
        <f t="array" ref="D424">_FV(Table3[[#This Row],[Company]],"Price")</f>
        <v>58.99</v>
      </c>
      <c r="E424" s="8" cm="1">
        <f t="array" ref="E424">_FV(Table3[[#This Row],[Company]],"P/E",TRUE)</f>
        <v>15.9673</v>
      </c>
      <c r="F424" s="5" cm="1">
        <f t="array" ref="F424">_FV(Table3[[#This Row],[Company]],"Change (%)",TRUE)</f>
        <v>-6.5680000000000009E-3</v>
      </c>
      <c r="G424" s="22" cm="1">
        <f t="array" ref="G424">_FV(Table3[[#This Row],[Company]],"Change % (Extended hours)",TRUE)</f>
        <v>3.39E-4</v>
      </c>
      <c r="H424" s="8" cm="1">
        <f t="array" ref="H424">_FV(Table3[[#This Row],[Company]],"Beta")</f>
        <v>0.63570000000000004</v>
      </c>
      <c r="I424" s="6" cm="1">
        <f t="array" ref="I424">_FV(Table3[[#This Row],[Company]],"Market cap",TRUE)</f>
        <v>20423770000</v>
      </c>
      <c r="J424" s="9" cm="1">
        <f t="array" ref="J424">_FV(Table3[[#This Row],[Company]],"Volume")</f>
        <v>3127461</v>
      </c>
      <c r="K424" s="9" cm="1">
        <f t="array" ref="K424">_FV(Table3[[#This Row],[Company]],"Volume average",TRUE)</f>
        <v>3772453</v>
      </c>
      <c r="L424" s="12">
        <f>Table3[[#This Row],[Volume]]/Table3[[#This Row],[Volume average]]</f>
        <v>0.82902583544447073</v>
      </c>
      <c r="M424" s="10">
        <f>(Table3[[#This Row],[Price]]-Table3[[#This Row],[52 week high]])/Table3[[#This Row],[52 week high]]</f>
        <v>-0.19058726673984625</v>
      </c>
      <c r="N424" s="4" cm="1">
        <f t="array" ref="N424">_FV(Table3[[#This Row],[Company]],"52 week high",TRUE)</f>
        <v>72.88</v>
      </c>
      <c r="O424" s="4" cm="1">
        <f t="array" ref="O424">_FV(Table3[[#This Row],[Company]],"52 week low",TRUE)</f>
        <v>52.6616</v>
      </c>
      <c r="P424" s="10">
        <f>(Table3[[#This Row],[Price]]-Table3[[#This Row],[52 week low]]) /Table3[[#This Row],[52 week low]]</f>
        <v>0.12017105443055286</v>
      </c>
    </row>
    <row r="425" spans="1:16" x14ac:dyDescent="0.25">
      <c r="A425" t="e" vm="427">
        <v>#VALUE!</v>
      </c>
      <c r="B425" s="3" t="str" cm="1">
        <f t="array" ref="B425">_FV(Table3[[#This Row],[Company]],"Ticker symbol",TRUE)</f>
        <v>MDT</v>
      </c>
      <c r="C425" s="18" t="str" cm="1">
        <f t="array" ref="C425">_FV(A425,"Industry")</f>
        <v>Healthcare Equipment &amp; Supplies</v>
      </c>
      <c r="D425" s="4" cm="1">
        <f t="array" ref="D425">_FV(Table3[[#This Row],[Company]],"Price")</f>
        <v>117.05</v>
      </c>
      <c r="E425" s="8" cm="1">
        <f t="array" ref="E425">_FV(Table3[[#This Row],[Company]],"P/E",TRUE)</f>
        <v>55.2104</v>
      </c>
      <c r="F425" s="5" cm="1">
        <f t="array" ref="F425">_FV(Table3[[#This Row],[Company]],"Change (%)",TRUE)</f>
        <v>3.2569999999999999E-3</v>
      </c>
      <c r="G425" s="22" cm="1">
        <f t="array" ref="G425">_FV(Table3[[#This Row],[Company]],"Change % (Extended hours)",TRUE)</f>
        <v>-4.2720000000000003E-4</v>
      </c>
      <c r="H425" s="8" cm="1">
        <f t="array" ref="H425">_FV(Table3[[#This Row],[Company]],"Beta")</f>
        <v>0.77780000000000005</v>
      </c>
      <c r="I425" s="6" cm="1">
        <f t="array" ref="I425">_FV(Table3[[#This Row],[Company]],"Market cap",TRUE)</f>
        <v>157279700000</v>
      </c>
      <c r="J425" s="9" cm="1">
        <f t="array" ref="J425">_FV(Table3[[#This Row],[Company]],"Volume")</f>
        <v>4025416</v>
      </c>
      <c r="K425" s="9" cm="1">
        <f t="array" ref="K425">_FV(Table3[[#This Row],[Company]],"Volume average",TRUE)</f>
        <v>4893581</v>
      </c>
      <c r="L425" s="12">
        <f>Table3[[#This Row],[Volume]]/Table3[[#This Row],[Volume average]]</f>
        <v>0.8225910636811774</v>
      </c>
      <c r="M425" s="10">
        <f>(Table3[[#This Row],[Price]]-Table3[[#This Row],[52 week high]])/Table3[[#This Row],[52 week high]]</f>
        <v>-2.8832192491184471E-2</v>
      </c>
      <c r="N425" s="4" cm="1">
        <f t="array" ref="N425">_FV(Table3[[#This Row],[Company]],"52 week high",TRUE)</f>
        <v>120.52500000000001</v>
      </c>
      <c r="O425" s="4" cm="1">
        <f t="array" ref="O425">_FV(Table3[[#This Row],[Company]],"52 week low",TRUE)</f>
        <v>72.13</v>
      </c>
      <c r="P425" s="10">
        <f>(Table3[[#This Row],[Price]]-Table3[[#This Row],[52 week low]]) /Table3[[#This Row],[52 week low]]</f>
        <v>0.62276445307084438</v>
      </c>
    </row>
    <row r="426" spans="1:16" x14ac:dyDescent="0.25">
      <c r="A426" t="e" vm="428">
        <v>#VALUE!</v>
      </c>
      <c r="B426" s="3" t="str" cm="1">
        <f t="array" ref="B426">_FV(Table3[[#This Row],[Company]],"Ticker symbol",TRUE)</f>
        <v>WY</v>
      </c>
      <c r="C426" s="18" t="str" cm="1">
        <f t="array" ref="C426">_FV(A426,"Industry")</f>
        <v>Residential &amp; Commercial REIT</v>
      </c>
      <c r="D426" s="4" cm="1">
        <f t="array" ref="D426">_FV(Table3[[#This Row],[Company]],"Price")</f>
        <v>34.39</v>
      </c>
      <c r="E426" s="8" cm="1">
        <f t="array" ref="E426">_FV(Table3[[#This Row],[Company]],"P/E",TRUE)</f>
        <v>31.942900000000002</v>
      </c>
      <c r="F426" s="5" cm="1">
        <f t="array" ref="F426">_FV(Table3[[#This Row],[Company]],"Change (%)",TRUE)</f>
        <v>1.0281999999999999E-2</v>
      </c>
      <c r="G426" s="22" cm="1">
        <f t="array" ref="G426">_FV(Table3[[#This Row],[Company]],"Change % (Extended hours)",TRUE)</f>
        <v>0</v>
      </c>
      <c r="H426" s="8" cm="1">
        <f t="array" ref="H426">_FV(Table3[[#This Row],[Company]],"Beta")</f>
        <v>1.8745000000000001</v>
      </c>
      <c r="I426" s="6" cm="1">
        <f t="array" ref="I426">_FV(Table3[[#This Row],[Company]],"Market cap",TRUE)</f>
        <v>25454020000</v>
      </c>
      <c r="J426" s="9" cm="1">
        <f t="array" ref="J426">_FV(Table3[[#This Row],[Company]],"Volume")</f>
        <v>4032166</v>
      </c>
      <c r="K426" s="9" cm="1">
        <f t="array" ref="K426">_FV(Table3[[#This Row],[Company]],"Volume average",TRUE)</f>
        <v>4912491</v>
      </c>
      <c r="L426" s="12">
        <f>Table3[[#This Row],[Volume]]/Table3[[#This Row],[Volume average]]</f>
        <v>0.82079865388048545</v>
      </c>
      <c r="M426" s="10">
        <f>(Table3[[#This Row],[Price]]-Table3[[#This Row],[52 week high]])/Table3[[#This Row],[52 week high]]</f>
        <v>-5.0393483363247345E-2</v>
      </c>
      <c r="N426" s="4" cm="1">
        <f t="array" ref="N426">_FV(Table3[[#This Row],[Company]],"52 week high",TRUE)</f>
        <v>36.215000000000003</v>
      </c>
      <c r="O426" s="4" cm="1">
        <f t="array" ref="O426">_FV(Table3[[#This Row],[Company]],"52 week low",TRUE)</f>
        <v>13.1</v>
      </c>
      <c r="P426" s="10">
        <f>(Table3[[#This Row],[Price]]-Table3[[#This Row],[52 week low]]) /Table3[[#This Row],[52 week low]]</f>
        <v>1.6251908396946564</v>
      </c>
    </row>
    <row r="427" spans="1:16" x14ac:dyDescent="0.25">
      <c r="A427" t="e" vm="429">
        <v>#VALUE!</v>
      </c>
      <c r="B427" s="3" t="str" cm="1">
        <f t="array" ref="B427">_FV(Table3[[#This Row],[Company]],"Ticker symbol",TRUE)</f>
        <v>CTSH</v>
      </c>
      <c r="C427" s="18" t="str" cm="1">
        <f t="array" ref="C427">_FV(A427,"Industry")</f>
        <v>Software &amp; IT Services</v>
      </c>
      <c r="D427" s="4" cm="1">
        <f t="array" ref="D427">_FV(Table3[[#This Row],[Company]],"Price")</f>
        <v>74.39</v>
      </c>
      <c r="E427" s="8" cm="1">
        <f t="array" ref="E427">_FV(Table3[[#This Row],[Company]],"P/E",TRUE)</f>
        <v>28.273399999999999</v>
      </c>
      <c r="F427" s="5" cm="1">
        <f t="array" ref="F427">_FV(Table3[[#This Row],[Company]],"Change (%)",TRUE)</f>
        <v>2.3386999999999998E-2</v>
      </c>
      <c r="G427" s="22" cm="1">
        <f t="array" ref="G427">_FV(Table3[[#This Row],[Company]],"Change % (Extended hours)",TRUE)</f>
        <v>0</v>
      </c>
      <c r="H427" s="8" cm="1">
        <f t="array" ref="H427">_FV(Table3[[#This Row],[Company]],"Beta")</f>
        <v>1.1561999999999999</v>
      </c>
      <c r="I427" s="6" cm="1">
        <f t="array" ref="I427">_FV(Table3[[#This Row],[Company]],"Market cap",TRUE)</f>
        <v>38570350000</v>
      </c>
      <c r="J427" s="9" cm="1">
        <f t="array" ref="J427">_FV(Table3[[#This Row],[Company]],"Volume")</f>
        <v>2767635</v>
      </c>
      <c r="K427" s="9" cm="1">
        <f t="array" ref="K427">_FV(Table3[[#This Row],[Company]],"Volume average",TRUE)</f>
        <v>3384709</v>
      </c>
      <c r="L427" s="12">
        <f>Table3[[#This Row],[Volume]]/Table3[[#This Row],[Volume average]]</f>
        <v>0.81768772440998616</v>
      </c>
      <c r="M427" s="10">
        <f>(Table3[[#This Row],[Price]]-Table3[[#This Row],[52 week high]])/Table3[[#This Row],[52 week high]]</f>
        <v>-0.10080986341109638</v>
      </c>
      <c r="N427" s="4" cm="1">
        <f t="array" ref="N427">_FV(Table3[[#This Row],[Company]],"52 week high",TRUE)</f>
        <v>82.73</v>
      </c>
      <c r="O427" s="4" cm="1">
        <f t="array" ref="O427">_FV(Table3[[#This Row],[Company]],"52 week low",TRUE)</f>
        <v>40.01</v>
      </c>
      <c r="P427" s="10">
        <f>(Table3[[#This Row],[Price]]-Table3[[#This Row],[52 week low]]) /Table3[[#This Row],[52 week low]]</f>
        <v>0.85928517870532373</v>
      </c>
    </row>
    <row r="428" spans="1:16" x14ac:dyDescent="0.25">
      <c r="A428" t="e" vm="430">
        <v>#VALUE!</v>
      </c>
      <c r="B428" s="3" t="str" cm="1">
        <f t="array" ref="B428">_FV(Table3[[#This Row],[Company]],"Ticker symbol",TRUE)</f>
        <v>AFL</v>
      </c>
      <c r="C428" s="18" t="str" cm="1">
        <f t="array" ref="C428">_FV(A428,"Industry")</f>
        <v>Insurance</v>
      </c>
      <c r="D428" s="4" cm="1">
        <f t="array" ref="D428">_FV(Table3[[#This Row],[Company]],"Price")</f>
        <v>50.2</v>
      </c>
      <c r="E428" s="8" cm="1">
        <f t="array" ref="E428">_FV(Table3[[#This Row],[Company]],"P/E",TRUE)</f>
        <v>7.5904999999999996</v>
      </c>
      <c r="F428" s="5" cm="1">
        <f t="array" ref="F428">_FV(Table3[[#This Row],[Company]],"Change (%)",TRUE)</f>
        <v>-1.1422000000000002E-2</v>
      </c>
      <c r="G428" s="22" cm="1">
        <f t="array" ref="G428">_FV(Table3[[#This Row],[Company]],"Change % (Extended hours)",TRUE)</f>
        <v>5.9760000000000004E-3</v>
      </c>
      <c r="H428" s="8" cm="1">
        <f t="array" ref="H428">_FV(Table3[[#This Row],[Company]],"Beta")</f>
        <v>0.97670000000000001</v>
      </c>
      <c r="I428" s="6" cm="1">
        <f t="array" ref="I428">_FV(Table3[[#This Row],[Company]],"Market cap",TRUE)</f>
        <v>34966450000</v>
      </c>
      <c r="J428" s="9" cm="1">
        <f t="array" ref="J428">_FV(Table3[[#This Row],[Company]],"Volume")</f>
        <v>3333678</v>
      </c>
      <c r="K428" s="9" cm="1">
        <f t="array" ref="K428">_FV(Table3[[#This Row],[Company]],"Volume average",TRUE)</f>
        <v>4077866</v>
      </c>
      <c r="L428" s="12">
        <f>Table3[[#This Row],[Volume]]/Table3[[#This Row],[Volume average]]</f>
        <v>0.81750552862698289</v>
      </c>
      <c r="M428" s="10">
        <f>(Table3[[#This Row],[Price]]-Table3[[#This Row],[52 week high]])/Table3[[#This Row],[52 week high]]</f>
        <v>-3.1262060980316433E-2</v>
      </c>
      <c r="N428" s="4" cm="1">
        <f t="array" ref="N428">_FV(Table3[[#This Row],[Company]],"52 week high",TRUE)</f>
        <v>51.82</v>
      </c>
      <c r="O428" s="4" cm="1">
        <f t="array" ref="O428">_FV(Table3[[#This Row],[Company]],"52 week low",TRUE)</f>
        <v>23.07</v>
      </c>
      <c r="P428" s="10">
        <f>(Table3[[#This Row],[Price]]-Table3[[#This Row],[52 week low]]) /Table3[[#This Row],[52 week low]]</f>
        <v>1.175986129172085</v>
      </c>
    </row>
    <row r="429" spans="1:16" x14ac:dyDescent="0.25">
      <c r="A429" t="e" vm="431">
        <v>#VALUE!</v>
      </c>
      <c r="B429" s="3" t="str" cm="1">
        <f t="array" ref="B429">_FV(Table3[[#This Row],[Company]],"Ticker symbol",TRUE)</f>
        <v>XRX</v>
      </c>
      <c r="C429" s="18" t="str" cm="1">
        <f t="array" ref="C429">_FV(A429,"Industry")</f>
        <v>Office Equipment</v>
      </c>
      <c r="D429" s="4" cm="1">
        <f t="array" ref="D429">_FV(Table3[[#This Row],[Company]],"Price")</f>
        <v>26.51</v>
      </c>
      <c r="E429" s="8" cm="1">
        <f t="array" ref="E429">_FV(Table3[[#This Row],[Company]],"P/E",TRUE)</f>
        <v>31.2987</v>
      </c>
      <c r="F429" s="5" cm="1">
        <f t="array" ref="F429">_FV(Table3[[#This Row],[Company]],"Change (%)",TRUE)</f>
        <v>-7.1159999999999999E-3</v>
      </c>
      <c r="G429" s="22" cm="1">
        <f t="array" ref="G429">_FV(Table3[[#This Row],[Company]],"Change % (Extended hours)",TRUE)</f>
        <v>3.3950000000000004E-3</v>
      </c>
      <c r="H429" s="8" cm="1">
        <f t="array" ref="H429">_FV(Table3[[#This Row],[Company]],"Beta")</f>
        <v>1.8992</v>
      </c>
      <c r="I429" s="6" cm="1">
        <f t="array" ref="I429">_FV(Table3[[#This Row],[Company]],"Market cap",TRUE)</f>
        <v>5304024000</v>
      </c>
      <c r="J429" s="9" cm="1">
        <f t="array" ref="J429">_FV(Table3[[#This Row],[Company]],"Volume")</f>
        <v>2113581</v>
      </c>
      <c r="K429" s="9" cm="1">
        <f t="array" ref="K429">_FV(Table3[[#This Row],[Company]],"Volume average",TRUE)</f>
        <v>2585983</v>
      </c>
      <c r="L429" s="12">
        <f>Table3[[#This Row],[Volume]]/Table3[[#This Row],[Volume average]]</f>
        <v>0.8173220782967251</v>
      </c>
      <c r="M429" s="10">
        <f>(Table3[[#This Row],[Price]]-Table3[[#This Row],[52 week high]])/Table3[[#This Row],[52 week high]]</f>
        <v>-0.1086079354404841</v>
      </c>
      <c r="N429" s="4" cm="1">
        <f t="array" ref="N429">_FV(Table3[[#This Row],[Company]],"52 week high",TRUE)</f>
        <v>29.74</v>
      </c>
      <c r="O429" s="4" cm="1">
        <f t="array" ref="O429">_FV(Table3[[#This Row],[Company]],"52 week low",TRUE)</f>
        <v>14.22</v>
      </c>
      <c r="P429" s="10">
        <f>(Table3[[#This Row],[Price]]-Table3[[#This Row],[52 week low]]) /Table3[[#This Row],[52 week low]]</f>
        <v>0.86427566807313649</v>
      </c>
    </row>
    <row r="430" spans="1:16" ht="24.75" x14ac:dyDescent="0.25">
      <c r="A430" t="e" vm="432">
        <v>#VALUE!</v>
      </c>
      <c r="B430" s="3" t="str" cm="1">
        <f t="array" ref="B430">_FV(Table3[[#This Row],[Company]],"Ticker symbol",TRUE)</f>
        <v>FLT</v>
      </c>
      <c r="C430" s="18" t="str" cm="1">
        <f t="array" ref="C430">_FV(A430,"Industry")</f>
        <v>Professional &amp; Commercial Services</v>
      </c>
      <c r="D430" s="4" cm="1">
        <f t="array" ref="D430">_FV(Table3[[#This Row],[Company]],"Price")</f>
        <v>281.89999999999998</v>
      </c>
      <c r="E430" s="8" cm="1">
        <f t="array" ref="E430">_FV(Table3[[#This Row],[Company]],"P/E",TRUE)</f>
        <v>34.888500000000001</v>
      </c>
      <c r="F430" s="5" cm="1">
        <f t="array" ref="F430">_FV(Table3[[#This Row],[Company]],"Change (%)",TRUE)</f>
        <v>-6.2399999999999999E-3</v>
      </c>
      <c r="G430" s="22" cm="1">
        <f t="array" ref="G430">_FV(Table3[[#This Row],[Company]],"Change % (Extended hours)",TRUE)</f>
        <v>0</v>
      </c>
      <c r="H430" s="8" cm="1">
        <f t="array" ref="H430">_FV(Table3[[#This Row],[Company]],"Beta")</f>
        <v>1.4692000000000001</v>
      </c>
      <c r="I430" s="6" cm="1">
        <f t="array" ref="I430">_FV(Table3[[#This Row],[Company]],"Market cap",TRUE)</f>
        <v>23662710000</v>
      </c>
      <c r="J430" s="9" cm="1">
        <f t="array" ref="J430">_FV(Table3[[#This Row],[Company]],"Volume")</f>
        <v>554092</v>
      </c>
      <c r="K430" s="9" cm="1">
        <f t="array" ref="K430">_FV(Table3[[#This Row],[Company]],"Volume average",TRUE)</f>
        <v>682833</v>
      </c>
      <c r="L430" s="12">
        <f>Table3[[#This Row],[Volume]]/Table3[[#This Row],[Volume average]]</f>
        <v>0.81146048887502509</v>
      </c>
      <c r="M430" s="10">
        <f>(Table3[[#This Row],[Price]]-Table3[[#This Row],[52 week high]])/Table3[[#This Row],[52 week high]]</f>
        <v>-3.6897847625555216E-2</v>
      </c>
      <c r="N430" s="4" cm="1">
        <f t="array" ref="N430">_FV(Table3[[#This Row],[Company]],"52 week high",TRUE)</f>
        <v>292.7</v>
      </c>
      <c r="O430" s="4" cm="1">
        <f t="array" ref="O430">_FV(Table3[[#This Row],[Company]],"52 week low",TRUE)</f>
        <v>168.51</v>
      </c>
      <c r="P430" s="10">
        <f>(Table3[[#This Row],[Price]]-Table3[[#This Row],[52 week low]]) /Table3[[#This Row],[52 week low]]</f>
        <v>0.67289775087531889</v>
      </c>
    </row>
    <row r="431" spans="1:16" ht="24.75" x14ac:dyDescent="0.25">
      <c r="A431" t="e" vm="433">
        <v>#VALUE!</v>
      </c>
      <c r="B431" s="3" t="str" cm="1">
        <f t="array" ref="B431">_FV(Table3[[#This Row],[Company]],"Ticker symbol",TRUE)</f>
        <v>JCI</v>
      </c>
      <c r="C431" s="18" t="str" cm="1">
        <f t="array" ref="C431">_FV(A431,"Industry")</f>
        <v>Machinery, Equipment &amp; Components</v>
      </c>
      <c r="D431" s="4" cm="1">
        <f t="array" ref="D431">_FV(Table3[[#This Row],[Company]],"Price")</f>
        <v>59.22</v>
      </c>
      <c r="E431" s="8" cm="1">
        <f t="array" ref="E431">_FV(Table3[[#This Row],[Company]],"P/E",TRUE)</f>
        <v>55.521700000000003</v>
      </c>
      <c r="F431" s="5" cm="1">
        <f t="array" ref="F431">_FV(Table3[[#This Row],[Company]],"Change (%)",TRUE)</f>
        <v>-1.6605999999999999E-2</v>
      </c>
      <c r="G431" s="22" cm="1">
        <f t="array" ref="G431">_FV(Table3[[#This Row],[Company]],"Change % (Extended hours)",TRUE)</f>
        <v>-2.702E-3</v>
      </c>
      <c r="H431" s="8" cm="1">
        <f t="array" ref="H431">_FV(Table3[[#This Row],[Company]],"Beta")</f>
        <v>1.0931999999999999</v>
      </c>
      <c r="I431" s="6" cm="1">
        <f t="array" ref="I431">_FV(Table3[[#This Row],[Company]],"Market cap",TRUE)</f>
        <v>43374780000</v>
      </c>
      <c r="J431" s="9" cm="1">
        <f t="array" ref="J431">_FV(Table3[[#This Row],[Company]],"Volume")</f>
        <v>3698117</v>
      </c>
      <c r="K431" s="9" cm="1">
        <f t="array" ref="K431">_FV(Table3[[#This Row],[Company]],"Volume average",TRUE)</f>
        <v>4559887</v>
      </c>
      <c r="L431" s="12">
        <f>Table3[[#This Row],[Volume]]/Table3[[#This Row],[Volume average]]</f>
        <v>0.81101066758891172</v>
      </c>
      <c r="M431" s="10">
        <f>(Table3[[#This Row],[Price]]-Table3[[#This Row],[52 week high]])/Table3[[#This Row],[52 week high]]</f>
        <v>-2.8224483098129291E-2</v>
      </c>
      <c r="N431" s="4" cm="1">
        <f t="array" ref="N431">_FV(Table3[[#This Row],[Company]],"52 week high",TRUE)</f>
        <v>60.94</v>
      </c>
      <c r="O431" s="4" cm="1">
        <f t="array" ref="O431">_FV(Table3[[#This Row],[Company]],"52 week low",TRUE)</f>
        <v>22.774999999999999</v>
      </c>
      <c r="P431" s="10">
        <f>(Table3[[#This Row],[Price]]-Table3[[#This Row],[52 week low]]) /Table3[[#This Row],[52 week low]]</f>
        <v>1.600219538968167</v>
      </c>
    </row>
    <row r="432" spans="1:16" x14ac:dyDescent="0.25">
      <c r="A432" t="e" vm="434">
        <v>#VALUE!</v>
      </c>
      <c r="B432" s="3" t="str" cm="1">
        <f t="array" ref="B432">_FV(Table3[[#This Row],[Company]],"Ticker symbol",TRUE)</f>
        <v>CMI</v>
      </c>
      <c r="C432" s="18" t="str" cm="1">
        <f t="array" ref="C432">_FV(A432,"Industry")</f>
        <v>Automobiles &amp; Auto Parts</v>
      </c>
      <c r="D432" s="4" cm="1">
        <f t="array" ref="D432">_FV(Table3[[#This Row],[Company]],"Price")</f>
        <v>266.67</v>
      </c>
      <c r="E432" s="8" cm="1">
        <f t="array" ref="E432">_FV(Table3[[#This Row],[Company]],"P/E",TRUE)</f>
        <v>22.403300000000002</v>
      </c>
      <c r="F432" s="5" cm="1">
        <f t="array" ref="F432">_FV(Table3[[#This Row],[Company]],"Change (%)",TRUE)</f>
        <v>-7.9610000000000011E-3</v>
      </c>
      <c r="G432" s="22" cm="1">
        <f t="array" ref="G432">_FV(Table3[[#This Row],[Company]],"Change % (Extended hours)",TRUE)</f>
        <v>4.5000000000000005E-3</v>
      </c>
      <c r="H432" s="8" cm="1">
        <f t="array" ref="H432">_FV(Table3[[#This Row],[Company]],"Beta")</f>
        <v>1.1085</v>
      </c>
      <c r="I432" s="6" cm="1">
        <f t="array" ref="I432">_FV(Table3[[#This Row],[Company]],"Market cap",TRUE)</f>
        <v>39691840000</v>
      </c>
      <c r="J432" s="9" cm="1">
        <f t="array" ref="J432">_FV(Table3[[#This Row],[Company]],"Volume")</f>
        <v>875072</v>
      </c>
      <c r="K432" s="9" cm="1">
        <f t="array" ref="K432">_FV(Table3[[#This Row],[Company]],"Volume average",TRUE)</f>
        <v>1080499</v>
      </c>
      <c r="L432" s="12">
        <f>Table3[[#This Row],[Volume]]/Table3[[#This Row],[Volume average]]</f>
        <v>0.80987765837821224</v>
      </c>
      <c r="M432" s="10">
        <f>(Table3[[#This Row],[Price]]-Table3[[#This Row],[52 week high]])/Table3[[#This Row],[52 week high]]</f>
        <v>-2.4259055982436866E-2</v>
      </c>
      <c r="N432" s="4" cm="1">
        <f t="array" ref="N432">_FV(Table3[[#This Row],[Company]],"52 week high",TRUE)</f>
        <v>273.3</v>
      </c>
      <c r="O432" s="4" cm="1">
        <f t="array" ref="O432">_FV(Table3[[#This Row],[Company]],"52 week low",TRUE)</f>
        <v>101.02500000000001</v>
      </c>
      <c r="P432" s="10">
        <f>(Table3[[#This Row],[Price]]-Table3[[#This Row],[52 week low]]) /Table3[[#This Row],[52 week low]]</f>
        <v>1.6396436525612472</v>
      </c>
    </row>
    <row r="433" spans="1:16" x14ac:dyDescent="0.25">
      <c r="A433" t="e" vm="435">
        <v>#VALUE!</v>
      </c>
      <c r="B433" s="3" t="str" cm="1">
        <f t="array" ref="B433">_FV(Table3[[#This Row],[Company]],"Ticker symbol",TRUE)</f>
        <v>APH</v>
      </c>
      <c r="C433" s="18" t="str" cm="1">
        <f t="array" ref="C433">_FV(A433,"Industry")</f>
        <v>Electronic Equipment &amp; Parts</v>
      </c>
      <c r="D433" s="4" cm="1">
        <f t="array" ref="D433">_FV(Table3[[#This Row],[Company]],"Price")</f>
        <v>62.2</v>
      </c>
      <c r="E433" s="8" cm="1">
        <f t="array" ref="E433">_FV(Table3[[#This Row],[Company]],"P/E",TRUE)</f>
        <v>31.387</v>
      </c>
      <c r="F433" s="5" cm="1">
        <f t="array" ref="F433">_FV(Table3[[#This Row],[Company]],"Change (%)",TRUE)</f>
        <v>1.4019999999999999E-2</v>
      </c>
      <c r="G433" s="22" cm="1">
        <f t="array" ref="G433">_FV(Table3[[#This Row],[Company]],"Change % (Extended hours)",TRUE)</f>
        <v>-1.9289999999999999E-3</v>
      </c>
      <c r="H433" s="8" cm="1">
        <f t="array" ref="H433">_FV(Table3[[#This Row],[Company]],"Beta")</f>
        <v>1.2722</v>
      </c>
      <c r="I433" s="6" cm="1">
        <f t="array" ref="I433">_FV(Table3[[#This Row],[Company]],"Market cap",TRUE)</f>
        <v>36752070000</v>
      </c>
      <c r="J433" s="9" cm="1">
        <f t="array" ref="J433">_FV(Table3[[#This Row],[Company]],"Volume")</f>
        <v>2440077</v>
      </c>
      <c r="K433" s="9" cm="1">
        <f t="array" ref="K433">_FV(Table3[[#This Row],[Company]],"Volume average",TRUE)</f>
        <v>3017345</v>
      </c>
      <c r="L433" s="12">
        <f>Table3[[#This Row],[Volume]]/Table3[[#This Row],[Volume average]]</f>
        <v>0.80868346178511241</v>
      </c>
      <c r="M433" s="10">
        <f>(Table3[[#This Row],[Price]]-Table3[[#This Row],[52 week high]])/Table3[[#This Row],[52 week high]]</f>
        <v>-9.9855282199710446E-2</v>
      </c>
      <c r="N433" s="4" cm="1">
        <f t="array" ref="N433">_FV(Table3[[#This Row],[Company]],"52 week high",TRUE)</f>
        <v>69.099999999999994</v>
      </c>
      <c r="O433" s="4" cm="1">
        <f t="array" ref="O433">_FV(Table3[[#This Row],[Company]],"52 week low",TRUE)</f>
        <v>31.524999999999999</v>
      </c>
      <c r="P433" s="10">
        <f>(Table3[[#This Row],[Price]]-Table3[[#This Row],[52 week low]]) /Table3[[#This Row],[52 week low]]</f>
        <v>0.97303727200634438</v>
      </c>
    </row>
    <row r="434" spans="1:16" x14ac:dyDescent="0.25">
      <c r="A434" t="e" vm="436">
        <v>#VALUE!</v>
      </c>
      <c r="B434" s="3" t="str" cm="1">
        <f t="array" ref="B434">_FV(Table3[[#This Row],[Company]],"Ticker symbol",TRUE)</f>
        <v>UDR</v>
      </c>
      <c r="C434" s="18" t="str" cm="1">
        <f t="array" ref="C434">_FV(A434,"Industry")</f>
        <v>Residential &amp; Commercial REIT</v>
      </c>
      <c r="D434" s="4" cm="1">
        <f t="array" ref="D434">_FV(Table3[[#This Row],[Company]],"Price")</f>
        <v>42.92</v>
      </c>
      <c r="E434" s="8" cm="1">
        <f t="array" ref="E434">_FV(Table3[[#This Row],[Company]],"P/E",TRUE)</f>
        <v>217.99119999999999</v>
      </c>
      <c r="F434" s="5" cm="1">
        <f t="array" ref="F434">_FV(Table3[[#This Row],[Company]],"Change (%)",TRUE)</f>
        <v>-1.2198000000000001E-2</v>
      </c>
      <c r="G434" s="22" cm="1">
        <f t="array" ref="G434">_FV(Table3[[#This Row],[Company]],"Change % (Extended hours)",TRUE)</f>
        <v>0</v>
      </c>
      <c r="H434" s="8" cm="1">
        <f t="array" ref="H434">_FV(Table3[[#This Row],[Company]],"Beta")</f>
        <v>0.71240000000000003</v>
      </c>
      <c r="I434" s="6" cm="1">
        <f t="array" ref="I434">_FV(Table3[[#This Row],[Company]],"Market cap",TRUE)</f>
        <v>12896870000</v>
      </c>
      <c r="J434" s="9" cm="1">
        <f t="array" ref="J434">_FV(Table3[[#This Row],[Company]],"Volume")</f>
        <v>1458520</v>
      </c>
      <c r="K434" s="9" cm="1">
        <f t="array" ref="K434">_FV(Table3[[#This Row],[Company]],"Volume average",TRUE)</f>
        <v>1804991</v>
      </c>
      <c r="L434" s="12">
        <f>Table3[[#This Row],[Volume]]/Table3[[#This Row],[Volume average]]</f>
        <v>0.80804835037958633</v>
      </c>
      <c r="M434" s="10">
        <f>(Table3[[#This Row],[Price]]-Table3[[#This Row],[52 week high]])/Table3[[#This Row],[52 week high]]</f>
        <v>-8.777895855472892E-2</v>
      </c>
      <c r="N434" s="4" cm="1">
        <f t="array" ref="N434">_FV(Table3[[#This Row],[Company]],"52 week high",TRUE)</f>
        <v>47.05</v>
      </c>
      <c r="O434" s="4" cm="1">
        <f t="array" ref="O434">_FV(Table3[[#This Row],[Company]],"52 week low",TRUE)</f>
        <v>29.2</v>
      </c>
      <c r="P434" s="10">
        <f>(Table3[[#This Row],[Price]]-Table3[[#This Row],[52 week low]]) /Table3[[#This Row],[52 week low]]</f>
        <v>0.46986301369863021</v>
      </c>
    </row>
    <row r="435" spans="1:16" x14ac:dyDescent="0.25">
      <c r="A435" t="e" vm="437">
        <v>#VALUE!</v>
      </c>
      <c r="B435" s="3" t="str" cm="1">
        <f t="array" ref="B435">_FV(Table3[[#This Row],[Company]],"Ticker symbol",TRUE)</f>
        <v>PWR</v>
      </c>
      <c r="C435" s="18" t="str" cm="1">
        <f t="array" ref="C435">_FV(A435,"Industry")</f>
        <v>Construction &amp; Engineering</v>
      </c>
      <c r="D435" s="4" cm="1">
        <f t="array" ref="D435">_FV(Table3[[#This Row],[Company]],"Price")</f>
        <v>83.23</v>
      </c>
      <c r="E435" s="8" cm="1">
        <f t="array" ref="E435">_FV(Table3[[#This Row],[Company]],"P/E",TRUE)</f>
        <v>27.162500000000001</v>
      </c>
      <c r="F435" s="5" cm="1">
        <f t="array" ref="F435">_FV(Table3[[#This Row],[Company]],"Change (%)",TRUE)</f>
        <v>-1.32E-3</v>
      </c>
      <c r="G435" s="22" cm="1">
        <f t="array" ref="G435">_FV(Table3[[#This Row],[Company]],"Change % (Extended hours)",TRUE)</f>
        <v>0</v>
      </c>
      <c r="H435" s="8" cm="1">
        <f t="array" ref="H435">_FV(Table3[[#This Row],[Company]],"Beta")</f>
        <v>1.2554000000000001</v>
      </c>
      <c r="I435" s="6" cm="1">
        <f t="array" ref="I435">_FV(Table3[[#This Row],[Company]],"Market cap",TRUE)</f>
        <v>11531340000</v>
      </c>
      <c r="J435" s="9" cm="1">
        <f t="array" ref="J435">_FV(Table3[[#This Row],[Company]],"Volume")</f>
        <v>948647</v>
      </c>
      <c r="K435" s="9" cm="1">
        <f t="array" ref="K435">_FV(Table3[[#This Row],[Company]],"Volume average",TRUE)</f>
        <v>1180215</v>
      </c>
      <c r="L435" s="12">
        <f>Table3[[#This Row],[Volume]]/Table3[[#This Row],[Volume average]]</f>
        <v>0.80379168202403795</v>
      </c>
      <c r="M435" s="10">
        <f>(Table3[[#This Row],[Price]]-Table3[[#This Row],[52 week high]])/Table3[[#This Row],[52 week high]]</f>
        <v>-5.0644462187749491E-2</v>
      </c>
      <c r="N435" s="4" cm="1">
        <f t="array" ref="N435">_FV(Table3[[#This Row],[Company]],"52 week high",TRUE)</f>
        <v>87.67</v>
      </c>
      <c r="O435" s="4" cm="1">
        <f t="array" ref="O435">_FV(Table3[[#This Row],[Company]],"52 week low",TRUE)</f>
        <v>23.77</v>
      </c>
      <c r="P435" s="10">
        <f>(Table3[[#This Row],[Price]]-Table3[[#This Row],[52 week low]]) /Table3[[#This Row],[52 week low]]</f>
        <v>2.5014724442574678</v>
      </c>
    </row>
    <row r="436" spans="1:16" x14ac:dyDescent="0.25">
      <c r="A436" t="e" vm="438">
        <v>#VALUE!</v>
      </c>
      <c r="B436" s="3" t="str" cm="1">
        <f t="array" ref="B436">_FV(Table3[[#This Row],[Company]],"Ticker symbol",TRUE)</f>
        <v>WEC</v>
      </c>
      <c r="C436" s="18" t="str" cm="1">
        <f t="array" ref="C436">_FV(A436,"Industry")</f>
        <v>Electrical Utilities &amp; IPPs</v>
      </c>
      <c r="D436" s="4" cm="1">
        <f t="array" ref="D436">_FV(Table3[[#This Row],[Company]],"Price")</f>
        <v>86.75</v>
      </c>
      <c r="E436" s="8" cm="1">
        <f t="array" ref="E436">_FV(Table3[[#This Row],[Company]],"P/E",TRUE)</f>
        <v>22.772500000000001</v>
      </c>
      <c r="F436" s="5" cm="1">
        <f t="array" ref="F436">_FV(Table3[[#This Row],[Company]],"Change (%)",TRUE)</f>
        <v>4.8649999999999995E-3</v>
      </c>
      <c r="G436" s="22" cm="1">
        <f t="array" ref="G436">_FV(Table3[[#This Row],[Company]],"Change % (Extended hours)",TRUE)</f>
        <v>2.882E-3</v>
      </c>
      <c r="H436" s="8" cm="1">
        <f t="array" ref="H436">_FV(Table3[[#This Row],[Company]],"Beta")</f>
        <v>0.12189999999999999</v>
      </c>
      <c r="I436" s="6" cm="1">
        <f t="array" ref="I436">_FV(Table3[[#This Row],[Company]],"Market cap",TRUE)</f>
        <v>27231460000</v>
      </c>
      <c r="J436" s="9" cm="1">
        <f t="array" ref="J436">_FV(Table3[[#This Row],[Company]],"Volume")</f>
        <v>1182785</v>
      </c>
      <c r="K436" s="9" cm="1">
        <f t="array" ref="K436">_FV(Table3[[#This Row],[Company]],"Volume average",TRUE)</f>
        <v>1485338</v>
      </c>
      <c r="L436" s="12">
        <f>Table3[[#This Row],[Volume]]/Table3[[#This Row],[Volume average]]</f>
        <v>0.79630696851491045</v>
      </c>
      <c r="M436" s="10">
        <f>(Table3[[#This Row],[Price]]-Table3[[#This Row],[52 week high]])/Table3[[#This Row],[52 week high]]</f>
        <v>-0.20797954898201407</v>
      </c>
      <c r="N436" s="4" cm="1">
        <f t="array" ref="N436">_FV(Table3[[#This Row],[Company]],"52 week high",TRUE)</f>
        <v>109.53</v>
      </c>
      <c r="O436" s="4" cm="1">
        <f t="array" ref="O436">_FV(Table3[[#This Row],[Company]],"52 week low",TRUE)</f>
        <v>68.010000000000005</v>
      </c>
      <c r="P436" s="10">
        <f>(Table3[[#This Row],[Price]]-Table3[[#This Row],[52 week low]]) /Table3[[#This Row],[52 week low]]</f>
        <v>0.27554771357153351</v>
      </c>
    </row>
    <row r="437" spans="1:16" x14ac:dyDescent="0.25">
      <c r="A437" t="e" vm="439">
        <v>#VALUE!</v>
      </c>
      <c r="B437" s="3" t="str" cm="1">
        <f t="array" ref="B437">_FV(Table3[[#This Row],[Company]],"Ticker symbol",TRUE)</f>
        <v>SBAC</v>
      </c>
      <c r="C437" s="18" t="str" cm="1">
        <f t="array" ref="C437">_FV(A437,"Industry")</f>
        <v>Residential &amp; Commercial REIT</v>
      </c>
      <c r="D437" s="4" cm="1">
        <f t="array" ref="D437">_FV(Table3[[#This Row],[Company]],"Price")</f>
        <v>247.97</v>
      </c>
      <c r="E437" s="8" cm="1">
        <f t="array" ref="E437">_FV(Table3[[#This Row],[Company]],"P/E",TRUE)</f>
        <v>1542.5360000000001</v>
      </c>
      <c r="F437" s="5" cm="1">
        <f t="array" ref="F437">_FV(Table3[[#This Row],[Company]],"Change (%)",TRUE)</f>
        <v>2.3654000000000001E-2</v>
      </c>
      <c r="G437" s="22" cm="1">
        <f t="array" ref="G437">_FV(Table3[[#This Row],[Company]],"Change % (Extended hours)",TRUE)</f>
        <v>0</v>
      </c>
      <c r="H437" s="8" cm="1">
        <f t="array" ref="H437">_FV(Table3[[#This Row],[Company]],"Beta")</f>
        <v>0.16109999999999999</v>
      </c>
      <c r="I437" s="6" cm="1">
        <f t="array" ref="I437">_FV(Table3[[#This Row],[Company]],"Market cap",TRUE)</f>
        <v>26546150000</v>
      </c>
      <c r="J437" s="9" cm="1">
        <f t="array" ref="J437">_FV(Table3[[#This Row],[Company]],"Volume")</f>
        <v>763622</v>
      </c>
      <c r="K437" s="9" cm="1">
        <f t="array" ref="K437">_FV(Table3[[#This Row],[Company]],"Volume average",TRUE)</f>
        <v>960339</v>
      </c>
      <c r="L437" s="12">
        <f>Table3[[#This Row],[Volume]]/Table3[[#This Row],[Volume average]]</f>
        <v>0.79515879288459601</v>
      </c>
      <c r="M437" s="10">
        <f>(Table3[[#This Row],[Price]]-Table3[[#This Row],[52 week high]])/Table3[[#This Row],[52 week high]]</f>
        <v>-0.24484345355377646</v>
      </c>
      <c r="N437" s="4" cm="1">
        <f t="array" ref="N437">_FV(Table3[[#This Row],[Company]],"52 week high",TRUE)</f>
        <v>328.36900000000003</v>
      </c>
      <c r="O437" s="4" cm="1">
        <f t="array" ref="O437">_FV(Table3[[#This Row],[Company]],"52 week low",TRUE)</f>
        <v>205.2</v>
      </c>
      <c r="P437" s="10">
        <f>(Table3[[#This Row],[Price]]-Table3[[#This Row],[52 week low]]) /Table3[[#This Row],[52 week low]]</f>
        <v>0.20843079922027297</v>
      </c>
    </row>
    <row r="438" spans="1:16" x14ac:dyDescent="0.25">
      <c r="A438" t="e" vm="440">
        <v>#VALUE!</v>
      </c>
      <c r="B438" s="3" t="str" cm="1">
        <f t="array" ref="B438">_FV(Table3[[#This Row],[Company]],"Ticker symbol",TRUE)</f>
        <v>F</v>
      </c>
      <c r="C438" s="18" t="str" cm="1">
        <f t="array" ref="C438">_FV(A438,"Industry")</f>
        <v>Automobiles &amp; Auto Parts</v>
      </c>
      <c r="D438" s="4" cm="1">
        <f t="array" ref="D438">_FV(Table3[[#This Row],[Company]],"Price")</f>
        <v>12.57</v>
      </c>
      <c r="E438" s="8" cm="1">
        <f t="array" ref="E438">_FV(Table3[[#This Row],[Company]],"P/E",TRUE)</f>
        <v>0</v>
      </c>
      <c r="F438" s="5" cm="1">
        <f t="array" ref="F438">_FV(Table3[[#This Row],[Company]],"Change (%)",TRUE)</f>
        <v>-6.3239999999999998E-3</v>
      </c>
      <c r="G438" s="22" cm="1">
        <f t="array" ref="G438">_FV(Table3[[#This Row],[Company]],"Change % (Extended hours)",TRUE)</f>
        <v>3.1819999999999999E-3</v>
      </c>
      <c r="H438" s="8" cm="1">
        <f t="array" ref="H438">_FV(Table3[[#This Row],[Company]],"Beta")</f>
        <v>1.1991000000000001</v>
      </c>
      <c r="I438" s="6" cm="1">
        <f t="array" ref="I438">_FV(Table3[[#This Row],[Company]],"Market cap",TRUE)</f>
        <v>49434210000</v>
      </c>
      <c r="J438" s="9" cm="1">
        <f t="array" ref="J438">_FV(Table3[[#This Row],[Company]],"Volume")</f>
        <v>61568655</v>
      </c>
      <c r="K438" s="9" cm="1">
        <f t="array" ref="K438">_FV(Table3[[#This Row],[Company]],"Volume average",TRUE)</f>
        <v>77469652</v>
      </c>
      <c r="L438" s="12">
        <f>Table3[[#This Row],[Volume]]/Table3[[#This Row],[Volume average]]</f>
        <v>0.79474547013584107</v>
      </c>
      <c r="M438" s="10">
        <f>(Table3[[#This Row],[Price]]-Table3[[#This Row],[52 week high]])/Table3[[#This Row],[52 week high]]</f>
        <v>-2.4068322981366498E-2</v>
      </c>
      <c r="N438" s="4" cm="1">
        <f t="array" ref="N438">_FV(Table3[[#This Row],[Company]],"52 week high",TRUE)</f>
        <v>12.88</v>
      </c>
      <c r="O438" s="4" cm="1">
        <f t="array" ref="O438">_FV(Table3[[#This Row],[Company]],"52 week low",TRUE)</f>
        <v>3.96</v>
      </c>
      <c r="P438" s="10">
        <f>(Table3[[#This Row],[Price]]-Table3[[#This Row],[52 week low]]) /Table3[[#This Row],[52 week low]]</f>
        <v>2.1742424242424243</v>
      </c>
    </row>
    <row r="439" spans="1:16" x14ac:dyDescent="0.25">
      <c r="A439" t="e" vm="441">
        <v>#VALUE!</v>
      </c>
      <c r="B439" s="3" t="str" cm="1">
        <f t="array" ref="B439">_FV(Table3[[#This Row],[Company]],"Ticker symbol",TRUE)</f>
        <v>LUV</v>
      </c>
      <c r="C439" s="18" t="str" cm="1">
        <f t="array" ref="C439">_FV(A439,"Industry")</f>
        <v>Passenger Transportation Services</v>
      </c>
      <c r="D439" s="4" cm="1">
        <f t="array" ref="D439">_FV(Table3[[#This Row],[Company]],"Price")</f>
        <v>58.93</v>
      </c>
      <c r="E439" s="8" cm="1">
        <f t="array" ref="E439">_FV(Table3[[#This Row],[Company]],"P/E",TRUE)</f>
        <v>0</v>
      </c>
      <c r="F439" s="5" cm="1">
        <f t="array" ref="F439">_FV(Table3[[#This Row],[Company]],"Change (%)",TRUE)</f>
        <v>-2.6755000000000001E-2</v>
      </c>
      <c r="G439" s="22" cm="1">
        <f t="array" ref="G439">_FV(Table3[[#This Row],[Company]],"Change % (Extended hours)",TRUE)</f>
        <v>2.2060000000000001E-3</v>
      </c>
      <c r="H439" s="8" cm="1">
        <f t="array" ref="H439">_FV(Table3[[#This Row],[Company]],"Beta")</f>
        <v>1.2601</v>
      </c>
      <c r="I439" s="6" cm="1">
        <f t="array" ref="I439">_FV(Table3[[#This Row],[Company]],"Market cap",TRUE)</f>
        <v>35765520000</v>
      </c>
      <c r="J439" s="9" cm="1">
        <f t="array" ref="J439">_FV(Table3[[#This Row],[Company]],"Volume")</f>
        <v>7309928</v>
      </c>
      <c r="K439" s="9" cm="1">
        <f t="array" ref="K439">_FV(Table3[[#This Row],[Company]],"Volume average",TRUE)</f>
        <v>9238185</v>
      </c>
      <c r="L439" s="12">
        <f>Table3[[#This Row],[Volume]]/Table3[[#This Row],[Volume average]]</f>
        <v>0.79127317757763027</v>
      </c>
      <c r="M439" s="10">
        <f>(Table3[[#This Row],[Price]]-Table3[[#This Row],[52 week high]])/Table3[[#This Row],[52 week high]]</f>
        <v>-2.9159802306425092E-2</v>
      </c>
      <c r="N439" s="4" cm="1">
        <f t="array" ref="N439">_FV(Table3[[#This Row],[Company]],"52 week high",TRUE)</f>
        <v>60.7</v>
      </c>
      <c r="O439" s="4" cm="1">
        <f t="array" ref="O439">_FV(Table3[[#This Row],[Company]],"52 week low",TRUE)</f>
        <v>22.465</v>
      </c>
      <c r="P439" s="10">
        <f>(Table3[[#This Row],[Price]]-Table3[[#This Row],[52 week low]]) /Table3[[#This Row],[52 week low]]</f>
        <v>1.6231916314266639</v>
      </c>
    </row>
    <row r="440" spans="1:16" x14ac:dyDescent="0.25">
      <c r="A440" t="e" vm="442">
        <v>#VALUE!</v>
      </c>
      <c r="B440" s="3" t="str" cm="1">
        <f t="array" ref="B440">_FV(Table3[[#This Row],[Company]],"Ticker symbol",TRUE)</f>
        <v>CSX</v>
      </c>
      <c r="C440" s="18" t="str" cm="1">
        <f t="array" ref="C440">_FV(A440,"Industry")</f>
        <v>Freight &amp; Logistics Services</v>
      </c>
      <c r="D440" s="4" cm="1">
        <f t="array" ref="D440">_FV(Table3[[#This Row],[Company]],"Price")</f>
        <v>92.74</v>
      </c>
      <c r="E440" s="8" cm="1">
        <f t="array" ref="E440">_FV(Table3[[#This Row],[Company]],"P/E",TRUE)</f>
        <v>25.704599999999999</v>
      </c>
      <c r="F440" s="5" cm="1">
        <f t="array" ref="F440">_FV(Table3[[#This Row],[Company]],"Change (%)",TRUE)</f>
        <v>2.2699999999999999E-3</v>
      </c>
      <c r="G440" s="22" cm="1">
        <f t="array" ref="G440">_FV(Table3[[#This Row],[Company]],"Change % (Extended hours)",TRUE)</f>
        <v>-1.186E-3</v>
      </c>
      <c r="H440" s="8" cm="1">
        <f t="array" ref="H440">_FV(Table3[[#This Row],[Company]],"Beta")</f>
        <v>1.1677999999999999</v>
      </c>
      <c r="I440" s="6" cm="1">
        <f t="array" ref="I440">_FV(Table3[[#This Row],[Company]],"Market cap",TRUE)</f>
        <v>70554590000</v>
      </c>
      <c r="J440" s="9" cm="1">
        <f t="array" ref="J440">_FV(Table3[[#This Row],[Company]],"Volume")</f>
        <v>2855253</v>
      </c>
      <c r="K440" s="9" cm="1">
        <f t="array" ref="K440">_FV(Table3[[#This Row],[Company]],"Volume average",TRUE)</f>
        <v>3614221</v>
      </c>
      <c r="L440" s="12">
        <f>Table3[[#This Row],[Volume]]/Table3[[#This Row],[Volume average]]</f>
        <v>0.79000509376709394</v>
      </c>
      <c r="M440" s="10">
        <f>(Table3[[#This Row],[Price]]-Table3[[#This Row],[52 week high]])/Table3[[#This Row],[52 week high]]</f>
        <v>-4.9210580274759184E-2</v>
      </c>
      <c r="N440" s="4" cm="1">
        <f t="array" ref="N440">_FV(Table3[[#This Row],[Company]],"52 week high",TRUE)</f>
        <v>97.54</v>
      </c>
      <c r="O440" s="4" cm="1">
        <f t="array" ref="O440">_FV(Table3[[#This Row],[Company]],"52 week low",TRUE)</f>
        <v>46.81</v>
      </c>
      <c r="P440" s="10">
        <f>(Table3[[#This Row],[Price]]-Table3[[#This Row],[52 week low]]) /Table3[[#This Row],[52 week low]]</f>
        <v>0.98120059816278549</v>
      </c>
    </row>
    <row r="441" spans="1:16" x14ac:dyDescent="0.25">
      <c r="A441" t="e" vm="443">
        <v>#VALUE!</v>
      </c>
      <c r="B441" s="3" t="str" cm="1">
        <f t="array" ref="B441">_FV(Table3[[#This Row],[Company]],"Ticker symbol",TRUE)</f>
        <v>GM</v>
      </c>
      <c r="C441" s="18" t="str" cm="1">
        <f t="array" ref="C441">_FV(A441,"Industry")</f>
        <v>Automobiles &amp; Auto Parts</v>
      </c>
      <c r="D441" s="4" cm="1">
        <f t="array" ref="D441">_FV(Table3[[#This Row],[Company]],"Price")</f>
        <v>54.65</v>
      </c>
      <c r="E441" s="8" cm="1">
        <f t="array" ref="E441">_FV(Table3[[#This Row],[Company]],"P/E",TRUE)</f>
        <v>12.7202</v>
      </c>
      <c r="F441" s="5" cm="1">
        <f t="array" ref="F441">_FV(Table3[[#This Row],[Company]],"Change (%)",TRUE)</f>
        <v>-6.0019999999999995E-3</v>
      </c>
      <c r="G441" s="22" cm="1">
        <f t="array" ref="G441">_FV(Table3[[#This Row],[Company]],"Change % (Extended hours)",TRUE)</f>
        <v>5.4890000000000006E-4</v>
      </c>
      <c r="H441" s="8" cm="1">
        <f t="array" ref="H441">_FV(Table3[[#This Row],[Company]],"Beta")</f>
        <v>1.3633999999999999</v>
      </c>
      <c r="I441" s="6" cm="1">
        <f t="array" ref="I441">_FV(Table3[[#This Row],[Company]],"Market cap",TRUE)</f>
        <v>79221390000</v>
      </c>
      <c r="J441" s="9" cm="1">
        <f t="array" ref="J441">_FV(Table3[[#This Row],[Company]],"Volume")</f>
        <v>17902159</v>
      </c>
      <c r="K441" s="9" cm="1">
        <f t="array" ref="K441">_FV(Table3[[#This Row],[Company]],"Volume average",TRUE)</f>
        <v>22665397</v>
      </c>
      <c r="L441" s="12">
        <f>Table3[[#This Row],[Volume]]/Table3[[#This Row],[Volume average]]</f>
        <v>0.78984537530933163</v>
      </c>
      <c r="M441" s="10">
        <f>(Table3[[#This Row],[Price]]-Table3[[#This Row],[52 week high]])/Table3[[#This Row],[52 week high]]</f>
        <v>-4.2068361086765975E-2</v>
      </c>
      <c r="N441" s="4" cm="1">
        <f t="array" ref="N441">_FV(Table3[[#This Row],[Company]],"52 week high",TRUE)</f>
        <v>57.05</v>
      </c>
      <c r="O441" s="4" cm="1">
        <f t="array" ref="O441">_FV(Table3[[#This Row],[Company]],"52 week low",TRUE)</f>
        <v>14.324999999999999</v>
      </c>
      <c r="P441" s="10">
        <f>(Table3[[#This Row],[Price]]-Table3[[#This Row],[52 week low]]) /Table3[[#This Row],[52 week low]]</f>
        <v>2.8150087260034908</v>
      </c>
    </row>
    <row r="442" spans="1:16" x14ac:dyDescent="0.25">
      <c r="A442" t="e" vm="444">
        <v>#VALUE!</v>
      </c>
      <c r="B442" s="3" t="str" cm="1">
        <f t="array" ref="B442">_FV(Table3[[#This Row],[Company]],"Ticker symbol",TRUE)</f>
        <v>CPRT</v>
      </c>
      <c r="C442" s="18" t="str" cm="1">
        <f t="array" ref="C442">_FV(A442,"Industry")</f>
        <v>Specialty Retailers</v>
      </c>
      <c r="D442" s="4" cm="1">
        <f t="array" ref="D442">_FV(Table3[[#This Row],[Company]],"Price")</f>
        <v>106.31</v>
      </c>
      <c r="E442" s="8" cm="1">
        <f t="array" ref="E442">_FV(Table3[[#This Row],[Company]],"P/E",TRUE)</f>
        <v>35.243099999999998</v>
      </c>
      <c r="F442" s="5" cm="1">
        <f t="array" ref="F442">_FV(Table3[[#This Row],[Company]],"Change (%)",TRUE)</f>
        <v>2.231E-2</v>
      </c>
      <c r="G442" s="22" cm="1">
        <f t="array" ref="G442">_FV(Table3[[#This Row],[Company]],"Change % (Extended hours)",TRUE)</f>
        <v>-2.8219999999999997E-4</v>
      </c>
      <c r="H442" s="8" cm="1">
        <f t="array" ref="H442">_FV(Table3[[#This Row],[Company]],"Beta")</f>
        <v>1.0267999999999999</v>
      </c>
      <c r="I442" s="6" cm="1">
        <f t="array" ref="I442">_FV(Table3[[#This Row],[Company]],"Market cap",TRUE)</f>
        <v>24574600000</v>
      </c>
      <c r="J442" s="9" cm="1">
        <f t="array" ref="J442">_FV(Table3[[#This Row],[Company]],"Volume")</f>
        <v>990308</v>
      </c>
      <c r="K442" s="9" cm="1">
        <f t="array" ref="K442">_FV(Table3[[#This Row],[Company]],"Volume average",TRUE)</f>
        <v>1259373</v>
      </c>
      <c r="L442" s="12">
        <f>Table3[[#This Row],[Volume]]/Table3[[#This Row],[Volume average]]</f>
        <v>0.7863500329132036</v>
      </c>
      <c r="M442" s="10">
        <f>(Table3[[#This Row],[Price]]-Table3[[#This Row],[52 week high]])/Table3[[#This Row],[52 week high]]</f>
        <v>-0.18822541233964574</v>
      </c>
      <c r="N442" s="4" cm="1">
        <f t="array" ref="N442">_FV(Table3[[#This Row],[Company]],"52 week high",TRUE)</f>
        <v>130.96</v>
      </c>
      <c r="O442" s="4" cm="1">
        <f t="array" ref="O442">_FV(Table3[[#This Row],[Company]],"52 week low",TRUE)</f>
        <v>55.69</v>
      </c>
      <c r="P442" s="10">
        <f>(Table3[[#This Row],[Price]]-Table3[[#This Row],[52 week low]]) /Table3[[#This Row],[52 week low]]</f>
        <v>0.90896031603519489</v>
      </c>
    </row>
    <row r="443" spans="1:16" x14ac:dyDescent="0.25">
      <c r="A443" t="e" vm="445">
        <v>#VALUE!</v>
      </c>
      <c r="B443" s="3" t="str" cm="1">
        <f t="array" ref="B443">_FV(Table3[[#This Row],[Company]],"Ticker symbol",TRUE)</f>
        <v>EXR</v>
      </c>
      <c r="C443" s="18" t="str" cm="1">
        <f t="array" ref="C443">_FV(A443,"Industry")</f>
        <v>Residential &amp; Commercial REIT</v>
      </c>
      <c r="D443" s="4" cm="1">
        <f t="array" ref="D443">_FV(Table3[[#This Row],[Company]],"Price")</f>
        <v>127.73</v>
      </c>
      <c r="E443" s="8" cm="1">
        <f t="array" ref="E443">_FV(Table3[[#This Row],[Company]],"P/E",TRUE)</f>
        <v>34.252499999999998</v>
      </c>
      <c r="F443" s="5" cm="1">
        <f t="array" ref="F443">_FV(Table3[[#This Row],[Company]],"Change (%)",TRUE)</f>
        <v>8.8459999999999997E-3</v>
      </c>
      <c r="G443" s="22" cm="1">
        <f t="array" ref="G443">_FV(Table3[[#This Row],[Company]],"Change % (Extended hours)",TRUE)</f>
        <v>0</v>
      </c>
      <c r="H443" s="8" cm="1">
        <f t="array" ref="H443">_FV(Table3[[#This Row],[Company]],"Beta")</f>
        <v>0.1482</v>
      </c>
      <c r="I443" s="6" cm="1">
        <f t="array" ref="I443">_FV(Table3[[#This Row],[Company]],"Market cap",TRUE)</f>
        <v>16716710000</v>
      </c>
      <c r="J443" s="9" cm="1">
        <f t="array" ref="J443">_FV(Table3[[#This Row],[Company]],"Volume")</f>
        <v>645955</v>
      </c>
      <c r="K443" s="9" cm="1">
        <f t="array" ref="K443">_FV(Table3[[#This Row],[Company]],"Volume average",TRUE)</f>
        <v>828705</v>
      </c>
      <c r="L443" s="12">
        <f>Table3[[#This Row],[Volume]]/Table3[[#This Row],[Volume average]]</f>
        <v>0.77947520529018166</v>
      </c>
      <c r="M443" s="10">
        <f>(Table3[[#This Row],[Price]]-Table3[[#This Row],[52 week high]])/Table3[[#This Row],[52 week high]]</f>
        <v>-2.9333535982977426E-2</v>
      </c>
      <c r="N443" s="4" cm="1">
        <f t="array" ref="N443">_FV(Table3[[#This Row],[Company]],"52 week high",TRUE)</f>
        <v>131.59</v>
      </c>
      <c r="O443" s="4" cm="1">
        <f t="array" ref="O443">_FV(Table3[[#This Row],[Company]],"52 week low",TRUE)</f>
        <v>72.7</v>
      </c>
      <c r="P443" s="10">
        <f>(Table3[[#This Row],[Price]]-Table3[[#This Row],[52 week low]]) /Table3[[#This Row],[52 week low]]</f>
        <v>0.75694635488308115</v>
      </c>
    </row>
    <row r="444" spans="1:16" x14ac:dyDescent="0.25">
      <c r="A444" t="e" vm="446">
        <v>#VALUE!</v>
      </c>
      <c r="B444" s="3" t="str" cm="1">
        <f t="array" ref="B444">_FV(Table3[[#This Row],[Company]],"Ticker symbol",TRUE)</f>
        <v>PEAK</v>
      </c>
      <c r="C444" s="18" t="str" cm="1">
        <f t="array" ref="C444">_FV(A444,"Industry")</f>
        <v>Residential &amp; Commercial REIT</v>
      </c>
      <c r="D444" s="4" cm="1">
        <f t="array" ref="D444">_FV(Table3[[#This Row],[Company]],"Price")</f>
        <v>30.23</v>
      </c>
      <c r="E444" s="8" cm="1">
        <f t="array" ref="E444">_FV(Table3[[#This Row],[Company]],"P/E",TRUE)</f>
        <v>66.307100000000005</v>
      </c>
      <c r="F444" s="5" cm="1">
        <f t="array" ref="F444">_FV(Table3[[#This Row],[Company]],"Change (%)",TRUE)</f>
        <v>-3.3070000000000002E-4</v>
      </c>
      <c r="G444" s="22" cm="1">
        <f t="array" ref="G444">_FV(Table3[[#This Row],[Company]],"Change % (Extended hours)",TRUE)</f>
        <v>0</v>
      </c>
      <c r="H444" s="8" cm="1">
        <f t="array" ref="H444">_FV(Table3[[#This Row],[Company]],"Beta")</f>
        <v>0.64349999999999996</v>
      </c>
      <c r="I444" s="6" cm="1">
        <f t="array" ref="I444">_FV(Table3[[#This Row],[Company]],"Market cap",TRUE)</f>
        <v>16289870000</v>
      </c>
      <c r="J444" s="9" cm="1">
        <f t="array" ref="J444">_FV(Table3[[#This Row],[Company]],"Volume")</f>
        <v>2957290</v>
      </c>
      <c r="K444" s="9" cm="1">
        <f t="array" ref="K444">_FV(Table3[[#This Row],[Company]],"Volume average",TRUE)</f>
        <v>3805734</v>
      </c>
      <c r="L444" s="12">
        <f>Table3[[#This Row],[Volume]]/Table3[[#This Row],[Volume average]]</f>
        <v>0.77706166537125299</v>
      </c>
      <c r="M444" s="10">
        <f>(Table3[[#This Row],[Price]]-Table3[[#This Row],[52 week high]])/Table3[[#This Row],[52 week high]]</f>
        <v>-8.7258454106280109E-2</v>
      </c>
      <c r="N444" s="4" cm="1">
        <f t="array" ref="N444">_FV(Table3[[#This Row],[Company]],"52 week high",TRUE)</f>
        <v>33.119999999999997</v>
      </c>
      <c r="O444" s="4" cm="1">
        <f t="array" ref="O444">_FV(Table3[[#This Row],[Company]],"52 week low",TRUE)</f>
        <v>18.63</v>
      </c>
      <c r="P444" s="10">
        <f>(Table3[[#This Row],[Price]]-Table3[[#This Row],[52 week low]]) /Table3[[#This Row],[52 week low]]</f>
        <v>0.62265163714439087</v>
      </c>
    </row>
    <row r="445" spans="1:16" ht="24.75" x14ac:dyDescent="0.25">
      <c r="A445" t="e" vm="447">
        <v>#VALUE!</v>
      </c>
      <c r="B445" s="3" t="str" cm="1">
        <f t="array" ref="B445">_FV(Table3[[#This Row],[Company]],"Ticker symbol",TRUE)</f>
        <v>SNA</v>
      </c>
      <c r="C445" s="18" t="str" cm="1">
        <f t="array" ref="C445">_FV(A445,"Industry")</f>
        <v>Machinery, Equipment &amp; Components</v>
      </c>
      <c r="D445" s="4" cm="1">
        <f t="array" ref="D445">_FV(Table3[[#This Row],[Company]],"Price")</f>
        <v>217.53</v>
      </c>
      <c r="E445" s="8" cm="1">
        <f t="array" ref="E445">_FV(Table3[[#This Row],[Company]],"P/E",TRUE)</f>
        <v>19.053599999999999</v>
      </c>
      <c r="F445" s="5" cm="1">
        <f t="array" ref="F445">_FV(Table3[[#This Row],[Company]],"Change (%)",TRUE)</f>
        <v>-3.2079999999999999E-3</v>
      </c>
      <c r="G445" s="22" cm="1">
        <f t="array" ref="G445">_FV(Table3[[#This Row],[Company]],"Change % (Extended hours)",TRUE)</f>
        <v>0</v>
      </c>
      <c r="H445" s="8" cm="1">
        <f t="array" ref="H445">_FV(Table3[[#This Row],[Company]],"Beta")</f>
        <v>1.2721</v>
      </c>
      <c r="I445" s="6" cm="1">
        <f t="array" ref="I445">_FV(Table3[[#This Row],[Company]],"Market cap",TRUE)</f>
        <v>11828740000</v>
      </c>
      <c r="J445" s="9" cm="1">
        <f t="array" ref="J445">_FV(Table3[[#This Row],[Company]],"Volume")</f>
        <v>475555</v>
      </c>
      <c r="K445" s="9" cm="1">
        <f t="array" ref="K445">_FV(Table3[[#This Row],[Company]],"Volume average",TRUE)</f>
        <v>613643</v>
      </c>
      <c r="L445" s="12">
        <f>Table3[[#This Row],[Volume]]/Table3[[#This Row],[Volume average]]</f>
        <v>0.77497013735999598</v>
      </c>
      <c r="M445" s="10">
        <f>(Table3[[#This Row],[Price]]-Table3[[#This Row],[52 week high]])/Table3[[#This Row],[52 week high]]</f>
        <v>-1.8322126449749548E-2</v>
      </c>
      <c r="N445" s="4" cm="1">
        <f t="array" ref="N445">_FV(Table3[[#This Row],[Company]],"52 week high",TRUE)</f>
        <v>221.59</v>
      </c>
      <c r="O445" s="4" cm="1">
        <f t="array" ref="O445">_FV(Table3[[#This Row],[Company]],"52 week low",TRUE)</f>
        <v>90.72</v>
      </c>
      <c r="P445" s="10">
        <f>(Table3[[#This Row],[Price]]-Table3[[#This Row],[52 week low]]) /Table3[[#This Row],[52 week low]]</f>
        <v>1.3978174603174605</v>
      </c>
    </row>
    <row r="446" spans="1:16" x14ac:dyDescent="0.25">
      <c r="A446" t="e" vm="448">
        <v>#VALUE!</v>
      </c>
      <c r="B446" s="3" t="str" cm="1">
        <f t="array" ref="B446">_FV(Table3[[#This Row],[Company]],"Ticker symbol",TRUE)</f>
        <v>LMT</v>
      </c>
      <c r="C446" s="18" t="str" cm="1">
        <f t="array" ref="C446">_FV(A446,"Industry")</f>
        <v>Aerospace &amp; Defense</v>
      </c>
      <c r="D446" s="4" cm="1">
        <f t="array" ref="D446">_FV(Table3[[#This Row],[Company]],"Price")</f>
        <v>337.5</v>
      </c>
      <c r="E446" s="8" cm="1">
        <f t="array" ref="E446">_FV(Table3[[#This Row],[Company]],"P/E",TRUE)</f>
        <v>13.9406</v>
      </c>
      <c r="F446" s="5" cm="1">
        <f t="array" ref="F446">_FV(Table3[[#This Row],[Company]],"Change (%)",TRUE)</f>
        <v>-1.1568E-2</v>
      </c>
      <c r="G446" s="22" cm="1">
        <f t="array" ref="G446">_FV(Table3[[#This Row],[Company]],"Change % (Extended hours)",TRUE)</f>
        <v>2.9629999999999999E-5</v>
      </c>
      <c r="H446" s="8" cm="1">
        <f t="array" ref="H446">_FV(Table3[[#This Row],[Company]],"Beta")</f>
        <v>0.95930000000000004</v>
      </c>
      <c r="I446" s="6" cm="1">
        <f t="array" ref="I446">_FV(Table3[[#This Row],[Company]],"Market cap",TRUE)</f>
        <v>95641320000</v>
      </c>
      <c r="J446" s="9" cm="1">
        <f t="array" ref="J446">_FV(Table3[[#This Row],[Company]],"Volume")</f>
        <v>1448767</v>
      </c>
      <c r="K446" s="9" cm="1">
        <f t="array" ref="K446">_FV(Table3[[#This Row],[Company]],"Volume average",TRUE)</f>
        <v>1876897</v>
      </c>
      <c r="L446" s="12">
        <f>Table3[[#This Row],[Volume]]/Table3[[#This Row],[Volume average]]</f>
        <v>0.77189478165290903</v>
      </c>
      <c r="M446" s="10">
        <f>(Table3[[#This Row],[Price]]-Table3[[#This Row],[52 week high]])/Table3[[#This Row],[52 week high]]</f>
        <v>-0.19184904937502995</v>
      </c>
      <c r="N446" s="4" cm="1">
        <f t="array" ref="N446">_FV(Table3[[#This Row],[Company]],"52 week high",TRUE)</f>
        <v>417.62</v>
      </c>
      <c r="O446" s="4" cm="1">
        <f t="array" ref="O446">_FV(Table3[[#This Row],[Company]],"52 week low",TRUE)</f>
        <v>266.11</v>
      </c>
      <c r="P446" s="10">
        <f>(Table3[[#This Row],[Price]]-Table3[[#This Row],[52 week low]]) /Table3[[#This Row],[52 week low]]</f>
        <v>0.26827251888316855</v>
      </c>
    </row>
    <row r="447" spans="1:16" x14ac:dyDescent="0.25">
      <c r="A447" t="e" vm="449">
        <v>#VALUE!</v>
      </c>
      <c r="B447" s="3" t="str" cm="1">
        <f t="array" ref="B447">_FV(Table3[[#This Row],[Company]],"Ticker symbol",TRUE)</f>
        <v>AZO</v>
      </c>
      <c r="C447" s="18" t="str" cm="1">
        <f t="array" ref="C447">_FV(A447,"Industry")</f>
        <v>Specialty Retailers</v>
      </c>
      <c r="D447" s="4" cm="1">
        <f t="array" ref="D447">_FV(Table3[[#This Row],[Company]],"Price")</f>
        <v>1222.49</v>
      </c>
      <c r="E447" s="8" cm="1">
        <f t="array" ref="E447">_FV(Table3[[#This Row],[Company]],"P/E",TRUE)</f>
        <v>15.754899999999999</v>
      </c>
      <c r="F447" s="5" cm="1">
        <f t="array" ref="F447">_FV(Table3[[#This Row],[Company]],"Change (%)",TRUE)</f>
        <v>-1.5002999999999999E-2</v>
      </c>
      <c r="G447" s="22" cm="1">
        <f t="array" ref="G447">_FV(Table3[[#This Row],[Company]],"Change % (Extended hours)",TRUE)</f>
        <v>0</v>
      </c>
      <c r="H447" s="8" cm="1">
        <f t="array" ref="H447">_FV(Table3[[#This Row],[Company]],"Beta")</f>
        <v>0.89749999999999996</v>
      </c>
      <c r="I447" s="6" cm="1">
        <f t="array" ref="I447">_FV(Table3[[#This Row],[Company]],"Market cap",TRUE)</f>
        <v>28246550000</v>
      </c>
      <c r="J447" s="9" cm="1">
        <f t="array" ref="J447">_FV(Table3[[#This Row],[Company]],"Volume")</f>
        <v>194500</v>
      </c>
      <c r="K447" s="9" cm="1">
        <f t="array" ref="K447">_FV(Table3[[#This Row],[Company]],"Volume average",TRUE)</f>
        <v>252780</v>
      </c>
      <c r="L447" s="12">
        <f>Table3[[#This Row],[Volume]]/Table3[[#This Row],[Volume average]]</f>
        <v>0.76944378510958145</v>
      </c>
      <c r="M447" s="10">
        <f>(Table3[[#This Row],[Price]]-Table3[[#This Row],[52 week high]])/Table3[[#This Row],[52 week high]]</f>
        <v>-5.8043488311167908E-2</v>
      </c>
      <c r="N447" s="4" cm="1">
        <f t="array" ref="N447">_FV(Table3[[#This Row],[Company]],"52 week high",TRUE)</f>
        <v>1297.82</v>
      </c>
      <c r="O447" s="4" cm="1">
        <f t="array" ref="O447">_FV(Table3[[#This Row],[Company]],"52 week low",TRUE)</f>
        <v>684.91</v>
      </c>
      <c r="P447" s="10">
        <f>(Table3[[#This Row],[Price]]-Table3[[#This Row],[52 week low]]) /Table3[[#This Row],[52 week low]]</f>
        <v>0.78489144559139168</v>
      </c>
    </row>
    <row r="448" spans="1:16" x14ac:dyDescent="0.25">
      <c r="A448" t="e" vm="450">
        <v>#VALUE!</v>
      </c>
      <c r="B448" s="3" t="str" cm="1">
        <f t="array" ref="B448">_FV(Table3[[#This Row],[Company]],"Ticker symbol",TRUE)</f>
        <v>LVS</v>
      </c>
      <c r="C448" s="18" t="str" cm="1">
        <f t="array" ref="C448">_FV(A448,"Industry")</f>
        <v>Hotels &amp; Entertainment Services</v>
      </c>
      <c r="D448" s="4" cm="1">
        <f t="array" ref="D448">_FV(Table3[[#This Row],[Company]],"Price")</f>
        <v>62.12</v>
      </c>
      <c r="E448" s="8" cm="1">
        <f t="array" ref="E448">_FV(Table3[[#This Row],[Company]],"P/E",TRUE)</f>
        <v>0</v>
      </c>
      <c r="F448" s="5" cm="1">
        <f t="array" ref="F448">_FV(Table3[[#This Row],[Company]],"Change (%)",TRUE)</f>
        <v>-1.8020999999999999E-2</v>
      </c>
      <c r="G448" s="22" cm="1">
        <f t="array" ref="G448">_FV(Table3[[#This Row],[Company]],"Change % (Extended hours)",TRUE)</f>
        <v>5.6340000000000001E-3</v>
      </c>
      <c r="H448" s="8" cm="1">
        <f t="array" ref="H448">_FV(Table3[[#This Row],[Company]],"Beta")</f>
        <v>1.5169999999999999</v>
      </c>
      <c r="I448" s="6" cm="1">
        <f t="array" ref="I448">_FV(Table3[[#This Row],[Company]],"Market cap",TRUE)</f>
        <v>48320700000</v>
      </c>
      <c r="J448" s="9" cm="1">
        <f t="array" ref="J448">_FV(Table3[[#This Row],[Company]],"Volume")</f>
        <v>6268021</v>
      </c>
      <c r="K448" s="9" cm="1">
        <f t="array" ref="K448">_FV(Table3[[#This Row],[Company]],"Volume average",TRUE)</f>
        <v>8157034</v>
      </c>
      <c r="L448" s="12">
        <f>Table3[[#This Row],[Volume]]/Table3[[#This Row],[Volume average]]</f>
        <v>0.76841913371943771</v>
      </c>
      <c r="M448" s="10">
        <f>(Table3[[#This Row],[Price]]-Table3[[#This Row],[52 week high]])/Table3[[#This Row],[52 week high]]</f>
        <v>-6.9572380738410891E-2</v>
      </c>
      <c r="N448" s="4" cm="1">
        <f t="array" ref="N448">_FV(Table3[[#This Row],[Company]],"52 week high",TRUE)</f>
        <v>66.765000000000001</v>
      </c>
      <c r="O448" s="4" cm="1">
        <f t="array" ref="O448">_FV(Table3[[#This Row],[Company]],"52 week low",TRUE)</f>
        <v>33.299999999999997</v>
      </c>
      <c r="P448" s="10">
        <f>(Table3[[#This Row],[Price]]-Table3[[#This Row],[52 week low]]) /Table3[[#This Row],[52 week low]]</f>
        <v>0.86546546546546554</v>
      </c>
    </row>
    <row r="449" spans="1:16" x14ac:dyDescent="0.25">
      <c r="A449" t="e" vm="451">
        <v>#VALUE!</v>
      </c>
      <c r="B449" s="3" t="str" cm="1">
        <f t="array" ref="B449">_FV(Table3[[#This Row],[Company]],"Ticker symbol",TRUE)</f>
        <v>LYV</v>
      </c>
      <c r="C449" s="18" t="str" cm="1">
        <f t="array" ref="C449">_FV(A449,"Industry")</f>
        <v>Hotels &amp; Entertainment Services</v>
      </c>
      <c r="D449" s="4" cm="1">
        <f t="array" ref="D449">_FV(Table3[[#This Row],[Company]],"Price")</f>
        <v>87.26</v>
      </c>
      <c r="E449" s="8" cm="1">
        <f t="array" ref="E449">_FV(Table3[[#This Row],[Company]],"P/E",TRUE)</f>
        <v>0</v>
      </c>
      <c r="F449" s="5" cm="1">
        <f t="array" ref="F449">_FV(Table3[[#This Row],[Company]],"Change (%)",TRUE)</f>
        <v>-2.3937E-2</v>
      </c>
      <c r="G449" s="22" cm="1">
        <f t="array" ref="G449">_FV(Table3[[#This Row],[Company]],"Change % (Extended hours)",TRUE)</f>
        <v>4.9280000000000001E-3</v>
      </c>
      <c r="H449" s="8" cm="1">
        <f t="array" ref="H449">_FV(Table3[[#This Row],[Company]],"Beta")</f>
        <v>1.4637</v>
      </c>
      <c r="I449" s="6" cm="1">
        <f t="array" ref="I449">_FV(Table3[[#This Row],[Company]],"Market cap",TRUE)</f>
        <v>19493410000</v>
      </c>
      <c r="J449" s="9" cm="1">
        <f t="array" ref="J449">_FV(Table3[[#This Row],[Company]],"Volume")</f>
        <v>2057804</v>
      </c>
      <c r="K449" s="9" cm="1">
        <f t="array" ref="K449">_FV(Table3[[#This Row],[Company]],"Volume average",TRUE)</f>
        <v>2678237</v>
      </c>
      <c r="L449" s="12">
        <f>Table3[[#This Row],[Volume]]/Table3[[#This Row],[Volume average]]</f>
        <v>0.76834275682099828</v>
      </c>
      <c r="M449" s="10">
        <f>(Table3[[#This Row],[Price]]-Table3[[#This Row],[52 week high]])/Table3[[#This Row],[52 week high]]</f>
        <v>-7.7882278347247078E-2</v>
      </c>
      <c r="N449" s="4" cm="1">
        <f t="array" ref="N449">_FV(Table3[[#This Row],[Company]],"52 week high",TRUE)</f>
        <v>94.63</v>
      </c>
      <c r="O449" s="4" cm="1">
        <f t="array" ref="O449">_FV(Table3[[#This Row],[Company]],"52 week low",TRUE)</f>
        <v>21.7</v>
      </c>
      <c r="P449" s="10">
        <f>(Table3[[#This Row],[Price]]-Table3[[#This Row],[52 week low]]) /Table3[[#This Row],[52 week low]]</f>
        <v>3.0211981566820278</v>
      </c>
    </row>
    <row r="450" spans="1:16" x14ac:dyDescent="0.25">
      <c r="A450" t="e" vm="452">
        <v>#VALUE!</v>
      </c>
      <c r="B450" s="3" t="str" cm="1">
        <f t="array" ref="B450">_FV(Table3[[#This Row],[Company]],"Ticker symbol",TRUE)</f>
        <v>HRL</v>
      </c>
      <c r="C450" s="18" t="str" cm="1">
        <f t="array" ref="C450">_FV(A450,"Industry")</f>
        <v>Food &amp; Tobacco</v>
      </c>
      <c r="D450" s="4" cm="1">
        <f t="array" ref="D450">_FV(Table3[[#This Row],[Company]],"Price")</f>
        <v>47.59</v>
      </c>
      <c r="E450" s="8" cm="1">
        <f t="array" ref="E450">_FV(Table3[[#This Row],[Company]],"P/E",TRUE)</f>
        <v>29.5367</v>
      </c>
      <c r="F450" s="5" cm="1">
        <f t="array" ref="F450">_FV(Table3[[#This Row],[Company]],"Change (%)",TRUE)</f>
        <v>-6.4720000000000003E-3</v>
      </c>
      <c r="G450" s="22" cm="1">
        <f t="array" ref="G450">_FV(Table3[[#This Row],[Company]],"Change % (Extended hours)",TRUE)</f>
        <v>1.0510000000000001E-3</v>
      </c>
      <c r="H450" s="8" cm="1">
        <f t="array" ref="H450">_FV(Table3[[#This Row],[Company]],"Beta")</f>
        <v>-6.4299999999999996E-2</v>
      </c>
      <c r="I450" s="6" cm="1">
        <f t="array" ref="I450">_FV(Table3[[#This Row],[Company]],"Market cap",TRUE)</f>
        <v>25873100000</v>
      </c>
      <c r="J450" s="9" cm="1">
        <f t="array" ref="J450">_FV(Table3[[#This Row],[Company]],"Volume")</f>
        <v>2167976</v>
      </c>
      <c r="K450" s="9" cm="1">
        <f t="array" ref="K450">_FV(Table3[[#This Row],[Company]],"Volume average",TRUE)</f>
        <v>2834297</v>
      </c>
      <c r="L450" s="12">
        <f>Table3[[#This Row],[Volume]]/Table3[[#This Row],[Volume average]]</f>
        <v>0.76490784134478496</v>
      </c>
      <c r="M450" s="10">
        <f>(Table3[[#This Row],[Price]]-Table3[[#This Row],[52 week high]])/Table3[[#This Row],[52 week high]]</f>
        <v>-0.10156692467434389</v>
      </c>
      <c r="N450" s="4" cm="1">
        <f t="array" ref="N450">_FV(Table3[[#This Row],[Company]],"52 week high",TRUE)</f>
        <v>52.97</v>
      </c>
      <c r="O450" s="4" cm="1">
        <f t="array" ref="O450">_FV(Table3[[#This Row],[Company]],"52 week low",TRUE)</f>
        <v>39.01</v>
      </c>
      <c r="P450" s="10">
        <f>(Table3[[#This Row],[Price]]-Table3[[#This Row],[52 week low]]) /Table3[[#This Row],[52 week low]]</f>
        <v>0.2199436042040504</v>
      </c>
    </row>
    <row r="451" spans="1:16" x14ac:dyDescent="0.25">
      <c r="A451" t="e" vm="453">
        <v>#VALUE!</v>
      </c>
      <c r="B451" s="3" t="str" cm="1">
        <f t="array" ref="B451">_FV(Table3[[#This Row],[Company]],"Ticker symbol",TRUE)</f>
        <v>BR</v>
      </c>
      <c r="C451" s="18" t="e" cm="1" vm="392">
        <f t="array" ref="C451">_FV(A451,"Industry")</f>
        <v>#VALUE!</v>
      </c>
      <c r="D451" s="4" cm="1">
        <f t="array" ref="D451">_FV(Table3[[#This Row],[Company]],"Price")</f>
        <v>141.97999999999999</v>
      </c>
      <c r="E451" s="8" cm="1">
        <f t="array" ref="E451">_FV(Table3[[#This Row],[Company]],"P/E",TRUE)</f>
        <v>31.996600000000001</v>
      </c>
      <c r="F451" s="5" cm="1">
        <f t="array" ref="F451">_FV(Table3[[#This Row],[Company]],"Change (%)",TRUE)</f>
        <v>1.1279999999999999E-3</v>
      </c>
      <c r="G451" s="22" cm="1">
        <f t="array" ref="G451">_FV(Table3[[#This Row],[Company]],"Change % (Extended hours)",TRUE)</f>
        <v>0</v>
      </c>
      <c r="H451" s="8" cm="1">
        <f t="array" ref="H451">_FV(Table3[[#This Row],[Company]],"Beta")</f>
        <v>0.877</v>
      </c>
      <c r="I451" s="6" cm="1">
        <f t="array" ref="I451">_FV(Table3[[#This Row],[Company]],"Market cap",TRUE)</f>
        <v>16422590000</v>
      </c>
      <c r="J451" s="9" cm="1">
        <f t="array" ref="J451">_FV(Table3[[#This Row],[Company]],"Volume")</f>
        <v>467451</v>
      </c>
      <c r="K451" s="9" cm="1">
        <f t="array" ref="K451">_FV(Table3[[#This Row],[Company]],"Volume average",TRUE)</f>
        <v>611245</v>
      </c>
      <c r="L451" s="12">
        <f>Table3[[#This Row],[Volume]]/Table3[[#This Row],[Volume average]]</f>
        <v>0.76475226791221196</v>
      </c>
      <c r="M451" s="10">
        <f>(Table3[[#This Row],[Price]]-Table3[[#This Row],[52 week high]])/Table3[[#This Row],[52 week high]]</f>
        <v>-0.10343521091184657</v>
      </c>
      <c r="N451" s="4" cm="1">
        <f t="array" ref="N451">_FV(Table3[[#This Row],[Company]],"52 week high",TRUE)</f>
        <v>158.36000000000001</v>
      </c>
      <c r="O451" s="4" cm="1">
        <f t="array" ref="O451">_FV(Table3[[#This Row],[Company]],"52 week low",TRUE)</f>
        <v>81.900000000000006</v>
      </c>
      <c r="P451" s="10">
        <f>(Table3[[#This Row],[Price]]-Table3[[#This Row],[52 week low]]) /Table3[[#This Row],[52 week low]]</f>
        <v>0.7335775335775333</v>
      </c>
    </row>
    <row r="452" spans="1:16" x14ac:dyDescent="0.25">
      <c r="A452" t="e" vm="454">
        <v>#VALUE!</v>
      </c>
      <c r="B452" s="3" t="str" cm="1">
        <f t="array" ref="B452">_FV(Table3[[#This Row],[Company]],"Ticker symbol",TRUE)</f>
        <v>REGN</v>
      </c>
      <c r="C452" s="18" t="str" cm="1">
        <f t="array" ref="C452">_FV(A452,"Industry")</f>
        <v>Biotechnology &amp; Medical Research</v>
      </c>
      <c r="D452" s="4" cm="1">
        <f t="array" ref="D452">_FV(Table3[[#This Row],[Company]],"Price")</f>
        <v>470.63</v>
      </c>
      <c r="E452" s="8" cm="1">
        <f t="array" ref="E452">_FV(Table3[[#This Row],[Company]],"P/E",TRUE)</f>
        <v>15.0947</v>
      </c>
      <c r="F452" s="5" cm="1">
        <f t="array" ref="F452">_FV(Table3[[#This Row],[Company]],"Change (%)",TRUE)</f>
        <v>1.6063000000000001E-2</v>
      </c>
      <c r="G452" s="22" cm="1">
        <f t="array" ref="G452">_FV(Table3[[#This Row],[Company]],"Change % (Extended hours)",TRUE)</f>
        <v>-9.9869999999999994E-4</v>
      </c>
      <c r="H452" s="8" cm="1">
        <f t="array" ref="H452">_FV(Table3[[#This Row],[Company]],"Beta")</f>
        <v>0.17929999999999999</v>
      </c>
      <c r="I452" s="6" cm="1">
        <f t="array" ref="I452">_FV(Table3[[#This Row],[Company]],"Market cap",TRUE)</f>
        <v>49622430000</v>
      </c>
      <c r="J452" s="9" cm="1">
        <f t="array" ref="J452">_FV(Table3[[#This Row],[Company]],"Volume")</f>
        <v>868749</v>
      </c>
      <c r="K452" s="9" cm="1">
        <f t="array" ref="K452">_FV(Table3[[#This Row],[Company]],"Volume average",TRUE)</f>
        <v>1138015</v>
      </c>
      <c r="L452" s="12">
        <f>Table3[[#This Row],[Volume]]/Table3[[#This Row],[Volume average]]</f>
        <v>0.76338976199786468</v>
      </c>
      <c r="M452" s="10">
        <f>(Table3[[#This Row],[Price]]-Table3[[#This Row],[52 week high]])/Table3[[#This Row],[52 week high]]</f>
        <v>-0.29190238324506501</v>
      </c>
      <c r="N452" s="4" cm="1">
        <f t="array" ref="N452">_FV(Table3[[#This Row],[Company]],"52 week high",TRUE)</f>
        <v>664.64</v>
      </c>
      <c r="O452" s="4" cm="1">
        <f t="array" ref="O452">_FV(Table3[[#This Row],[Company]],"52 week low",TRUE)</f>
        <v>418.01</v>
      </c>
      <c r="P452" s="10">
        <f>(Table3[[#This Row],[Price]]-Table3[[#This Row],[52 week low]]) /Table3[[#This Row],[52 week low]]</f>
        <v>0.12588215592928401</v>
      </c>
    </row>
    <row r="453" spans="1:16" x14ac:dyDescent="0.25">
      <c r="A453" t="e" vm="455">
        <v>#VALUE!</v>
      </c>
      <c r="B453" s="3" t="str" cm="1">
        <f t="array" ref="B453">_FV(Table3[[#This Row],[Company]],"Ticker symbol",TRUE)</f>
        <v>SYK</v>
      </c>
      <c r="C453" s="18" t="str" cm="1">
        <f t="array" ref="C453">_FV(A453,"Industry")</f>
        <v>Healthcare Equipment &amp; Supplies</v>
      </c>
      <c r="D453" s="4" cm="1">
        <f t="array" ref="D453">_FV(Table3[[#This Row],[Company]],"Price")</f>
        <v>237.17</v>
      </c>
      <c r="E453" s="8" cm="1">
        <f t="array" ref="E453">_FV(Table3[[#This Row],[Company]],"P/E",TRUE)</f>
        <v>56.180700000000002</v>
      </c>
      <c r="F453" s="5" cm="1">
        <f t="array" ref="F453">_FV(Table3[[#This Row],[Company]],"Change (%)",TRUE)</f>
        <v>4.9580000000000006E-3</v>
      </c>
      <c r="G453" s="22" cm="1">
        <f t="array" ref="G453">_FV(Table3[[#This Row],[Company]],"Change % (Extended hours)",TRUE)</f>
        <v>0</v>
      </c>
      <c r="H453" s="8" cm="1">
        <f t="array" ref="H453">_FV(Table3[[#This Row],[Company]],"Beta")</f>
        <v>0.96860000000000002</v>
      </c>
      <c r="I453" s="6" cm="1">
        <f t="array" ref="I453">_FV(Table3[[#This Row],[Company]],"Market cap",TRUE)</f>
        <v>88783420000</v>
      </c>
      <c r="J453" s="9" cm="1">
        <f t="array" ref="J453">_FV(Table3[[#This Row],[Company]],"Volume")</f>
        <v>993068</v>
      </c>
      <c r="K453" s="9" cm="1">
        <f t="array" ref="K453">_FV(Table3[[#This Row],[Company]],"Volume average",TRUE)</f>
        <v>1308417</v>
      </c>
      <c r="L453" s="12">
        <f>Table3[[#This Row],[Volume]]/Table3[[#This Row],[Volume average]]</f>
        <v>0.75898432991928411</v>
      </c>
      <c r="M453" s="10">
        <f>(Table3[[#This Row],[Price]]-Table3[[#This Row],[52 week high]])/Table3[[#This Row],[52 week high]]</f>
        <v>-5.1395888328933777E-2</v>
      </c>
      <c r="N453" s="4" cm="1">
        <f t="array" ref="N453">_FV(Table3[[#This Row],[Company]],"52 week high",TRUE)</f>
        <v>250.02</v>
      </c>
      <c r="O453" s="4" cm="1">
        <f t="array" ref="O453">_FV(Table3[[#This Row],[Company]],"52 week low",TRUE)</f>
        <v>124.54</v>
      </c>
      <c r="P453" s="10">
        <f>(Table3[[#This Row],[Price]]-Table3[[#This Row],[52 week low]]) /Table3[[#This Row],[52 week low]]</f>
        <v>0.90436807451421208</v>
      </c>
    </row>
    <row r="454" spans="1:16" x14ac:dyDescent="0.25">
      <c r="A454" t="e" vm="456">
        <v>#VALUE!</v>
      </c>
      <c r="B454" s="3" t="str" cm="1">
        <f t="array" ref="B454">_FV(Table3[[#This Row],[Company]],"Ticker symbol",TRUE)</f>
        <v>ALK</v>
      </c>
      <c r="C454" s="18" t="str" cm="1">
        <f t="array" ref="C454">_FV(A454,"Industry")</f>
        <v>Passenger Transportation Services</v>
      </c>
      <c r="D454" s="4" cm="1">
        <f t="array" ref="D454">_FV(Table3[[#This Row],[Company]],"Price")</f>
        <v>66.89</v>
      </c>
      <c r="E454" s="8" cm="1">
        <f t="array" ref="E454">_FV(Table3[[#This Row],[Company]],"P/E",TRUE)</f>
        <v>0</v>
      </c>
      <c r="F454" s="5" cm="1">
        <f t="array" ref="F454">_FV(Table3[[#This Row],[Company]],"Change (%)",TRUE)</f>
        <v>-1.6178999999999999E-2</v>
      </c>
      <c r="G454" s="22" cm="1">
        <f t="array" ref="G454">_FV(Table3[[#This Row],[Company]],"Change % (Extended hours)",TRUE)</f>
        <v>0</v>
      </c>
      <c r="H454" s="8" cm="1">
        <f t="array" ref="H454">_FV(Table3[[#This Row],[Company]],"Beta")</f>
        <v>1.8513999999999999</v>
      </c>
      <c r="I454" s="6" cm="1">
        <f t="array" ref="I454">_FV(Table3[[#This Row],[Company]],"Market cap",TRUE)</f>
        <v>8446152000</v>
      </c>
      <c r="J454" s="9" cm="1">
        <f t="array" ref="J454">_FV(Table3[[#This Row],[Company]],"Volume")</f>
        <v>1449131</v>
      </c>
      <c r="K454" s="9" cm="1">
        <f t="array" ref="K454">_FV(Table3[[#This Row],[Company]],"Volume average",TRUE)</f>
        <v>1911431</v>
      </c>
      <c r="L454" s="12">
        <f>Table3[[#This Row],[Volume]]/Table3[[#This Row],[Volume average]]</f>
        <v>0.758139320749742</v>
      </c>
      <c r="M454" s="10">
        <f>(Table3[[#This Row],[Price]]-Table3[[#This Row],[52 week high]])/Table3[[#This Row],[52 week high]]</f>
        <v>-3.2939897409799919E-2</v>
      </c>
      <c r="N454" s="4" cm="1">
        <f t="array" ref="N454">_FV(Table3[[#This Row],[Company]],"52 week high",TRUE)</f>
        <v>69.168400000000005</v>
      </c>
      <c r="O454" s="4" cm="1">
        <f t="array" ref="O454">_FV(Table3[[#This Row],[Company]],"52 week low",TRUE)</f>
        <v>20.02</v>
      </c>
      <c r="P454" s="10">
        <f>(Table3[[#This Row],[Price]]-Table3[[#This Row],[52 week low]]) /Table3[[#This Row],[52 week low]]</f>
        <v>2.3411588411588413</v>
      </c>
    </row>
    <row r="455" spans="1:16" x14ac:dyDescent="0.25">
      <c r="A455" t="e" vm="457">
        <v>#VALUE!</v>
      </c>
      <c r="B455" s="3" t="str" cm="1">
        <f t="array" ref="B455">_FV(Table3[[#This Row],[Company]],"Ticker symbol",TRUE)</f>
        <v>ES</v>
      </c>
      <c r="C455" s="18" t="str" cm="1">
        <f t="array" ref="C455">_FV(A455,"Industry")</f>
        <v>Electrical Utilities &amp; IPPs</v>
      </c>
      <c r="D455" s="4" cm="1">
        <f t="array" ref="D455">_FV(Table3[[#This Row],[Company]],"Price")</f>
        <v>81.66</v>
      </c>
      <c r="E455" s="8" cm="1">
        <f t="array" ref="E455">_FV(Table3[[#This Row],[Company]],"P/E",TRUE)</f>
        <v>22.723299999999998</v>
      </c>
      <c r="F455" s="5" cm="1">
        <f t="array" ref="F455">_FV(Table3[[#This Row],[Company]],"Change (%)",TRUE)</f>
        <v>1.29E-2</v>
      </c>
      <c r="G455" s="22" cm="1">
        <f t="array" ref="G455">_FV(Table3[[#This Row],[Company]],"Change % (Extended hours)",TRUE)</f>
        <v>0</v>
      </c>
      <c r="H455" s="8" cm="1">
        <f t="array" ref="H455">_FV(Table3[[#This Row],[Company]],"Beta")</f>
        <v>0.2954</v>
      </c>
      <c r="I455" s="6" cm="1">
        <f t="array" ref="I455">_FV(Table3[[#This Row],[Company]],"Market cap",TRUE)</f>
        <v>27652930000</v>
      </c>
      <c r="J455" s="9" cm="1">
        <f t="array" ref="J455">_FV(Table3[[#This Row],[Company]],"Volume")</f>
        <v>1108819</v>
      </c>
      <c r="K455" s="9" cm="1">
        <f t="array" ref="K455">_FV(Table3[[#This Row],[Company]],"Volume average",TRUE)</f>
        <v>1464097</v>
      </c>
      <c r="L455" s="12">
        <f>Table3[[#This Row],[Volume]]/Table3[[#This Row],[Volume average]]</f>
        <v>0.75733984838436252</v>
      </c>
      <c r="M455" s="10">
        <f>(Table3[[#This Row],[Price]]-Table3[[#This Row],[52 week high]])/Table3[[#This Row],[52 week high]]</f>
        <v>-0.15518311607697083</v>
      </c>
      <c r="N455" s="4" cm="1">
        <f t="array" ref="N455">_FV(Table3[[#This Row],[Company]],"52 week high",TRUE)</f>
        <v>96.66</v>
      </c>
      <c r="O455" s="4" cm="1">
        <f t="array" ref="O455">_FV(Table3[[#This Row],[Company]],"52 week low",TRUE)</f>
        <v>60.69</v>
      </c>
      <c r="P455" s="10">
        <f>(Table3[[#This Row],[Price]]-Table3[[#This Row],[52 week low]]) /Table3[[#This Row],[52 week low]]</f>
        <v>0.34552644587246661</v>
      </c>
    </row>
    <row r="456" spans="1:16" ht="24.75" x14ac:dyDescent="0.25">
      <c r="A456" t="e" vm="458">
        <v>#VALUE!</v>
      </c>
      <c r="B456" s="3" t="str" cm="1">
        <f t="array" ref="B456">_FV(Table3[[#This Row],[Company]],"Ticker symbol",TRUE)</f>
        <v>XYL</v>
      </c>
      <c r="C456" s="18" t="str" cm="1">
        <f t="array" ref="C456">_FV(A456,"Industry")</f>
        <v>Machinery, Equipment &amp; Components</v>
      </c>
      <c r="D456" s="4" cm="1">
        <f t="array" ref="D456">_FV(Table3[[#This Row],[Company]],"Price")</f>
        <v>100.01</v>
      </c>
      <c r="E456" s="8" cm="1">
        <f t="array" ref="E456">_FV(Table3[[#This Row],[Company]],"P/E",TRUE)</f>
        <v>72.006</v>
      </c>
      <c r="F456" s="5" cm="1">
        <f t="array" ref="F456">_FV(Table3[[#This Row],[Company]],"Change (%)",TRUE)</f>
        <v>-9.016999999999999E-3</v>
      </c>
      <c r="G456" s="22" cm="1">
        <f t="array" ref="G456">_FV(Table3[[#This Row],[Company]],"Change % (Extended hours)",TRUE)</f>
        <v>0</v>
      </c>
      <c r="H456" s="8" cm="1">
        <f t="array" ref="H456">_FV(Table3[[#This Row],[Company]],"Beta")</f>
        <v>1.0281</v>
      </c>
      <c r="I456" s="6" cm="1">
        <f t="array" ref="I456">_FV(Table3[[#This Row],[Company]],"Market cap",TRUE)</f>
        <v>18201780000</v>
      </c>
      <c r="J456" s="9" cm="1">
        <f t="array" ref="J456">_FV(Table3[[#This Row],[Company]],"Volume")</f>
        <v>906681</v>
      </c>
      <c r="K456" s="9" cm="1">
        <f t="array" ref="K456">_FV(Table3[[#This Row],[Company]],"Volume average",TRUE)</f>
        <v>1201354</v>
      </c>
      <c r="L456" s="12">
        <f>Table3[[#This Row],[Volume]]/Table3[[#This Row],[Volume average]]</f>
        <v>0.75471592886026928</v>
      </c>
      <c r="M456" s="10">
        <f>(Table3[[#This Row],[Price]]-Table3[[#This Row],[52 week high]])/Table3[[#This Row],[52 week high]]</f>
        <v>-8.1128261668504204E-2</v>
      </c>
      <c r="N456" s="4" cm="1">
        <f t="array" ref="N456">_FV(Table3[[#This Row],[Company]],"52 week high",TRUE)</f>
        <v>108.84</v>
      </c>
      <c r="O456" s="4" cm="1">
        <f t="array" ref="O456">_FV(Table3[[#This Row],[Company]],"52 week low",TRUE)</f>
        <v>54.62</v>
      </c>
      <c r="P456" s="10">
        <f>(Table3[[#This Row],[Price]]-Table3[[#This Row],[52 week low]]) /Table3[[#This Row],[52 week low]]</f>
        <v>0.83101428048333958</v>
      </c>
    </row>
    <row r="457" spans="1:16" x14ac:dyDescent="0.25">
      <c r="A457" t="e" vm="459">
        <v>#VALUE!</v>
      </c>
      <c r="B457" s="3" t="str" cm="1">
        <f t="array" ref="B457">_FV(Table3[[#This Row],[Company]],"Ticker symbol",TRUE)</f>
        <v>BIO</v>
      </c>
      <c r="C457" s="18" t="str" cm="1">
        <f t="array" ref="C457">_FV(A457,"Industry")</f>
        <v>Healthcare Equipment &amp; Supplies</v>
      </c>
      <c r="D457" s="4" cm="1">
        <f t="array" ref="D457">_FV(Table3[[#This Row],[Company]],"Price")</f>
        <v>561.94000000000005</v>
      </c>
      <c r="E457" s="8" cm="1">
        <f t="array" ref="E457">_FV(Table3[[#This Row],[Company]],"P/E",TRUE)</f>
        <v>4.7447999999999997</v>
      </c>
      <c r="F457" s="5" cm="1">
        <f t="array" ref="F457">_FV(Table3[[#This Row],[Company]],"Change (%)",TRUE)</f>
        <v>1.4130999999999999E-2</v>
      </c>
      <c r="G457" s="22" cm="1">
        <f t="array" ref="G457">_FV(Table3[[#This Row],[Company]],"Change % (Extended hours)",TRUE)</f>
        <v>0</v>
      </c>
      <c r="H457" s="8" cm="1">
        <f t="array" ref="H457">_FV(Table3[[#This Row],[Company]],"Beta")</f>
        <v>0.83440000000000003</v>
      </c>
      <c r="I457" s="6" cm="1">
        <f t="array" ref="I457">_FV(Table3[[#This Row],[Company]],"Market cap",TRUE)</f>
        <v>16773350000</v>
      </c>
      <c r="J457" s="9" cm="1">
        <f t="array" ref="J457">_FV(Table3[[#This Row],[Company]],"Volume")</f>
        <v>189067</v>
      </c>
      <c r="K457" s="9" cm="1">
        <f t="array" ref="K457">_FV(Table3[[#This Row],[Company]],"Volume average",TRUE)</f>
        <v>250639</v>
      </c>
      <c r="L457" s="12">
        <f>Table3[[#This Row],[Volume]]/Table3[[#This Row],[Volume average]]</f>
        <v>0.7543399071972039</v>
      </c>
      <c r="M457" s="10">
        <f>(Table3[[#This Row],[Price]]-Table3[[#This Row],[52 week high]])/Table3[[#This Row],[52 week high]]</f>
        <v>-0.18441219158200281</v>
      </c>
      <c r="N457" s="4" cm="1">
        <f t="array" ref="N457">_FV(Table3[[#This Row],[Company]],"52 week high",TRUE)</f>
        <v>689</v>
      </c>
      <c r="O457" s="4" cm="1">
        <f t="array" ref="O457">_FV(Table3[[#This Row],[Company]],"52 week low",TRUE)</f>
        <v>309.38010000000003</v>
      </c>
      <c r="P457" s="10">
        <f>(Table3[[#This Row],[Price]]-Table3[[#This Row],[52 week low]]) /Table3[[#This Row],[52 week low]]</f>
        <v>0.81634177505275873</v>
      </c>
    </row>
    <row r="458" spans="1:16" x14ac:dyDescent="0.25">
      <c r="A458" t="e" vm="460">
        <v>#VALUE!</v>
      </c>
      <c r="B458" s="3" t="str" cm="1">
        <f t="array" ref="B458">_FV(Table3[[#This Row],[Company]],"Ticker symbol",TRUE)</f>
        <v>POOL</v>
      </c>
      <c r="C458" s="18" t="str" cm="1">
        <f t="array" ref="C458">_FV(A458,"Industry")</f>
        <v>Leisure Products</v>
      </c>
      <c r="D458" s="4" cm="1">
        <f t="array" ref="D458">_FV(Table3[[#This Row],[Company]],"Price")</f>
        <v>336.51</v>
      </c>
      <c r="E458" s="8" cm="1">
        <f t="array" ref="E458">_FV(Table3[[#This Row],[Company]],"P/E",TRUE)</f>
        <v>36.534700000000001</v>
      </c>
      <c r="F458" s="5" cm="1">
        <f t="array" ref="F458">_FV(Table3[[#This Row],[Company]],"Change (%)",TRUE)</f>
        <v>2.4883000000000002E-2</v>
      </c>
      <c r="G458" s="22" cm="1">
        <f t="array" ref="G458">_FV(Table3[[#This Row],[Company]],"Change % (Extended hours)",TRUE)</f>
        <v>1.456E-3</v>
      </c>
      <c r="H458" s="8" cm="1">
        <f t="array" ref="H458">_FV(Table3[[#This Row],[Company]],"Beta")</f>
        <v>0.73519999999999996</v>
      </c>
      <c r="I458" s="6" cm="1">
        <f t="array" ref="I458">_FV(Table3[[#This Row],[Company]],"Market cap",TRUE)</f>
        <v>13208910000</v>
      </c>
      <c r="J458" s="9" cm="1">
        <f t="array" ref="J458">_FV(Table3[[#This Row],[Company]],"Volume")</f>
        <v>345206</v>
      </c>
      <c r="K458" s="9" cm="1">
        <f t="array" ref="K458">_FV(Table3[[#This Row],[Company]],"Volume average",TRUE)</f>
        <v>462711</v>
      </c>
      <c r="L458" s="12">
        <f>Table3[[#This Row],[Volume]]/Table3[[#This Row],[Volume average]]</f>
        <v>0.74605099079122816</v>
      </c>
      <c r="M458" s="10">
        <f>(Table3[[#This Row],[Price]]-Table3[[#This Row],[52 week high]])/Table3[[#This Row],[52 week high]]</f>
        <v>-0.1614293902165517</v>
      </c>
      <c r="N458" s="4" cm="1">
        <f t="array" ref="N458">_FV(Table3[[#This Row],[Company]],"52 week high",TRUE)</f>
        <v>401.29</v>
      </c>
      <c r="O458" s="4" cm="1">
        <f t="array" ref="O458">_FV(Table3[[#This Row],[Company]],"52 week low",TRUE)</f>
        <v>160.34970000000001</v>
      </c>
      <c r="P458" s="10">
        <f>(Table3[[#This Row],[Price]]-Table3[[#This Row],[52 week low]]) /Table3[[#This Row],[52 week low]]</f>
        <v>1.0986007457450806</v>
      </c>
    </row>
    <row r="459" spans="1:16" x14ac:dyDescent="0.25">
      <c r="A459" t="e" vm="461">
        <v>#VALUE!</v>
      </c>
      <c r="B459" s="3" t="str" cm="1">
        <f t="array" ref="B459">_FV(Table3[[#This Row],[Company]],"Ticker symbol",TRUE)</f>
        <v>LHX</v>
      </c>
      <c r="C459" s="18" t="str" cm="1">
        <f t="array" ref="C459">_FV(A459,"Industry")</f>
        <v>Aerospace &amp; Defense</v>
      </c>
      <c r="D459" s="4" cm="1">
        <f t="array" ref="D459">_FV(Table3[[#This Row],[Company]],"Price")</f>
        <v>187.97</v>
      </c>
      <c r="E459" s="8" cm="1">
        <f t="array" ref="E459">_FV(Table3[[#This Row],[Company]],"P/E",TRUE)</f>
        <v>36.743699999999997</v>
      </c>
      <c r="F459" s="5" cm="1">
        <f t="array" ref="F459">_FV(Table3[[#This Row],[Company]],"Change (%)",TRUE)</f>
        <v>-1.6070000000000001E-2</v>
      </c>
      <c r="G459" s="22" cm="1">
        <f t="array" ref="G459">_FV(Table3[[#This Row],[Company]],"Change % (Extended hours)",TRUE)</f>
        <v>5.3200000000000001E-3</v>
      </c>
      <c r="H459" s="8" cm="1">
        <f t="array" ref="H459">_FV(Table3[[#This Row],[Company]],"Beta")</f>
        <v>0.8589</v>
      </c>
      <c r="I459" s="6" cm="1">
        <f t="array" ref="I459">_FV(Table3[[#This Row],[Company]],"Market cap",TRUE)</f>
        <v>39271290000</v>
      </c>
      <c r="J459" s="9" cm="1">
        <f t="array" ref="J459">_FV(Table3[[#This Row],[Company]],"Volume")</f>
        <v>986088</v>
      </c>
      <c r="K459" s="9" cm="1">
        <f t="array" ref="K459">_FV(Table3[[#This Row],[Company]],"Volume average",TRUE)</f>
        <v>1321827</v>
      </c>
      <c r="L459" s="12">
        <f>Table3[[#This Row],[Volume]]/Table3[[#This Row],[Volume average]]</f>
        <v>0.74600382652192765</v>
      </c>
      <c r="M459" s="10">
        <f>(Table3[[#This Row],[Price]]-Table3[[#This Row],[52 week high]])/Table3[[#This Row],[52 week high]]</f>
        <v>-0.10392334461553135</v>
      </c>
      <c r="N459" s="4" cm="1">
        <f t="array" ref="N459">_FV(Table3[[#This Row],[Company]],"52 week high",TRUE)</f>
        <v>209.77</v>
      </c>
      <c r="O459" s="4" cm="1">
        <f t="array" ref="O459">_FV(Table3[[#This Row],[Company]],"52 week low",TRUE)</f>
        <v>142.01</v>
      </c>
      <c r="P459" s="10">
        <f>(Table3[[#This Row],[Price]]-Table3[[#This Row],[52 week low]]) /Table3[[#This Row],[52 week low]]</f>
        <v>0.3236391803394128</v>
      </c>
    </row>
    <row r="460" spans="1:16" x14ac:dyDescent="0.25">
      <c r="A460" t="e" vm="462">
        <v>#VALUE!</v>
      </c>
      <c r="B460" s="3" t="str" cm="1">
        <f t="array" ref="B460">_FV(Table3[[#This Row],[Company]],"Ticker symbol",TRUE)</f>
        <v>SPG</v>
      </c>
      <c r="C460" s="18" t="str" cm="1">
        <f t="array" ref="C460">_FV(A460,"Industry")</f>
        <v>Residential &amp; Commercial REIT</v>
      </c>
      <c r="D460" s="4" cm="1">
        <f t="array" ref="D460">_FV(Table3[[#This Row],[Company]],"Price")</f>
        <v>111</v>
      </c>
      <c r="E460" s="8" cm="1">
        <f t="array" ref="E460">_FV(Table3[[#This Row],[Company]],"P/E",TRUE)</f>
        <v>31.067</v>
      </c>
      <c r="F460" s="5" cm="1">
        <f t="array" ref="F460">_FV(Table3[[#This Row],[Company]],"Change (%)",TRUE)</f>
        <v>-6.267E-3</v>
      </c>
      <c r="G460" s="22" cm="1">
        <f t="array" ref="G460">_FV(Table3[[#This Row],[Company]],"Change % (Extended hours)",TRUE)</f>
        <v>1.802E-3</v>
      </c>
      <c r="H460" s="8" cm="1">
        <f t="array" ref="H460">_FV(Table3[[#This Row],[Company]],"Beta")</f>
        <v>1.5563</v>
      </c>
      <c r="I460" s="6" cm="1">
        <f t="array" ref="I460">_FV(Table3[[#This Row],[Company]],"Market cap",TRUE)</f>
        <v>36693610000</v>
      </c>
      <c r="J460" s="9" cm="1">
        <f t="array" ref="J460">_FV(Table3[[#This Row],[Company]],"Volume")</f>
        <v>2863360</v>
      </c>
      <c r="K460" s="9" cm="1">
        <f t="array" ref="K460">_FV(Table3[[#This Row],[Company]],"Volume average",TRUE)</f>
        <v>3838915</v>
      </c>
      <c r="L460" s="12">
        <f>Table3[[#This Row],[Volume]]/Table3[[#This Row],[Volume average]]</f>
        <v>0.74587741588443612</v>
      </c>
      <c r="M460" s="10">
        <f>(Table3[[#This Row],[Price]]-Table3[[#This Row],[52 week high]])/Table3[[#This Row],[52 week high]]</f>
        <v>-8.4988117210549177E-2</v>
      </c>
      <c r="N460" s="4" cm="1">
        <f t="array" ref="N460">_FV(Table3[[#This Row],[Company]],"52 week high",TRUE)</f>
        <v>121.3099</v>
      </c>
      <c r="O460" s="4" cm="1">
        <f t="array" ref="O460">_FV(Table3[[#This Row],[Company]],"52 week low",TRUE)</f>
        <v>42.25</v>
      </c>
      <c r="P460" s="10">
        <f>(Table3[[#This Row],[Price]]-Table3[[#This Row],[52 week low]]) /Table3[[#This Row],[52 week low]]</f>
        <v>1.6272189349112427</v>
      </c>
    </row>
    <row r="461" spans="1:16" x14ac:dyDescent="0.25">
      <c r="A461" t="e" vm="463">
        <v>#VALUE!</v>
      </c>
      <c r="B461" s="3" t="str" cm="1">
        <f t="array" ref="B461">_FV(Table3[[#This Row],[Company]],"Ticker symbol",TRUE)</f>
        <v>LDOS</v>
      </c>
      <c r="C461" s="18" t="str" cm="1">
        <f t="array" ref="C461">_FV(A461,"Industry")</f>
        <v>Software &amp; IT Services</v>
      </c>
      <c r="D461" s="4" cm="1">
        <f t="array" ref="D461">_FV(Table3[[#This Row],[Company]],"Price")</f>
        <v>93.26</v>
      </c>
      <c r="E461" s="8" cm="1">
        <f t="array" ref="E461">_FV(Table3[[#This Row],[Company]],"P/E",TRUE)</f>
        <v>21.095500000000001</v>
      </c>
      <c r="F461" s="5" cm="1">
        <f t="array" ref="F461">_FV(Table3[[#This Row],[Company]],"Change (%)",TRUE)</f>
        <v>1.3696E-2</v>
      </c>
      <c r="G461" s="22" cm="1">
        <f t="array" ref="G461">_FV(Table3[[#This Row],[Company]],"Change % (Extended hours)",TRUE)</f>
        <v>1.8657999999999998E-2</v>
      </c>
      <c r="H461" s="8" cm="1">
        <f t="array" ref="H461">_FV(Table3[[#This Row],[Company]],"Beta")</f>
        <v>0.88739999999999997</v>
      </c>
      <c r="I461" s="6" cm="1">
        <f t="array" ref="I461">_FV(Table3[[#This Row],[Company]],"Market cap",TRUE)</f>
        <v>13054320000</v>
      </c>
      <c r="J461" s="9" cm="1">
        <f t="array" ref="J461">_FV(Table3[[#This Row],[Company]],"Volume")</f>
        <v>924562</v>
      </c>
      <c r="K461" s="9" cm="1">
        <f t="array" ref="K461">_FV(Table3[[#This Row],[Company]],"Volume average",TRUE)</f>
        <v>1240908</v>
      </c>
      <c r="L461" s="12">
        <f>Table3[[#This Row],[Volume]]/Table3[[#This Row],[Volume average]]</f>
        <v>0.7450689333939341</v>
      </c>
      <c r="M461" s="10">
        <f>(Table3[[#This Row],[Price]]-Table3[[#This Row],[52 week high]])/Table3[[#This Row],[52 week high]]</f>
        <v>-0.1801318681318681</v>
      </c>
      <c r="N461" s="4" cm="1">
        <f t="array" ref="N461">_FV(Table3[[#This Row],[Company]],"52 week high",TRUE)</f>
        <v>113.75</v>
      </c>
      <c r="O461" s="4" cm="1">
        <f t="array" ref="O461">_FV(Table3[[#This Row],[Company]],"52 week low",TRUE)</f>
        <v>68</v>
      </c>
      <c r="P461" s="10">
        <f>(Table3[[#This Row],[Price]]-Table3[[#This Row],[52 week low]]) /Table3[[#This Row],[52 week low]]</f>
        <v>0.37147058823529422</v>
      </c>
    </row>
    <row r="462" spans="1:16" ht="24.75" x14ac:dyDescent="0.25">
      <c r="A462" t="e" vm="464">
        <v>#VALUE!</v>
      </c>
      <c r="B462" s="3" t="str" cm="1">
        <f t="array" ref="B462">_FV(Table3[[#This Row],[Company]],"Ticker symbol",TRUE)</f>
        <v>NVR</v>
      </c>
      <c r="C462" s="18" t="str" cm="1">
        <f t="array" ref="C462">_FV(A462,"Industry")</f>
        <v>Homebuilding &amp; Construction Supplies</v>
      </c>
      <c r="D462" s="4" cm="1">
        <f t="array" ref="D462">_FV(Table3[[#This Row],[Company]],"Price")</f>
        <v>4702.09</v>
      </c>
      <c r="E462" s="8" cm="1">
        <f t="array" ref="E462">_FV(Table3[[#This Row],[Company]],"P/E",TRUE)</f>
        <v>20.505199999999999</v>
      </c>
      <c r="F462" s="5" cm="1">
        <f t="array" ref="F462">_FV(Table3[[#This Row],[Company]],"Change (%)",TRUE)</f>
        <v>4.9580000000000002E-4</v>
      </c>
      <c r="G462" s="22" cm="1">
        <f t="array" ref="G462">_FV(Table3[[#This Row],[Company]],"Change % (Extended hours)",TRUE)</f>
        <v>0</v>
      </c>
      <c r="H462" s="8" cm="1">
        <f t="array" ref="H462">_FV(Table3[[#This Row],[Company]],"Beta")</f>
        <v>1.0111000000000001</v>
      </c>
      <c r="I462" s="6" cm="1">
        <f t="array" ref="I462">_FV(Table3[[#This Row],[Company]],"Market cap",TRUE)</f>
        <v>17300670000</v>
      </c>
      <c r="J462" s="9" cm="1">
        <f t="array" ref="J462">_FV(Table3[[#This Row],[Company]],"Volume")</f>
        <v>16924</v>
      </c>
      <c r="K462" s="9" cm="1">
        <f t="array" ref="K462">_FV(Table3[[#This Row],[Company]],"Volume average",TRUE)</f>
        <v>22747</v>
      </c>
      <c r="L462" s="12">
        <f>Table3[[#This Row],[Volume]]/Table3[[#This Row],[Volume average]]</f>
        <v>0.74401019914714028</v>
      </c>
      <c r="M462" s="10">
        <f>(Table3[[#This Row],[Price]]-Table3[[#This Row],[52 week high]])/Table3[[#This Row],[52 week high]]</f>
        <v>-2.1731703965951012E-2</v>
      </c>
      <c r="N462" s="4" cm="1">
        <f t="array" ref="N462">_FV(Table3[[#This Row],[Company]],"52 week high",TRUE)</f>
        <v>4806.5443999999998</v>
      </c>
      <c r="O462" s="4" cm="1">
        <f t="array" ref="O462">_FV(Table3[[#This Row],[Company]],"52 week low",TRUE)</f>
        <v>2043.01</v>
      </c>
      <c r="P462" s="10">
        <f>(Table3[[#This Row],[Price]]-Table3[[#This Row],[52 week low]]) /Table3[[#This Row],[52 week low]]</f>
        <v>1.3015501637290077</v>
      </c>
    </row>
    <row r="463" spans="1:16" x14ac:dyDescent="0.25">
      <c r="A463" t="e" vm="465">
        <v>#VALUE!</v>
      </c>
      <c r="B463" s="3" t="str" cm="1">
        <f t="array" ref="B463">_FV(Table3[[#This Row],[Company]],"Ticker symbol",TRUE)</f>
        <v>VAR</v>
      </c>
      <c r="C463" s="18" t="str" cm="1">
        <f t="array" ref="C463">_FV(A463,"Industry")</f>
        <v>Healthcare Equipment &amp; Supplies</v>
      </c>
      <c r="D463" s="4" cm="1">
        <f t="array" ref="D463">_FV(Table3[[#This Row],[Company]],"Price")</f>
        <v>175.81</v>
      </c>
      <c r="E463" s="8" cm="1">
        <f t="array" ref="E463">_FV(Table3[[#This Row],[Company]],"P/E",TRUE)</f>
        <v>58.582000000000001</v>
      </c>
      <c r="F463" s="5" cm="1">
        <f t="array" ref="F463">_FV(Table3[[#This Row],[Company]],"Change (%)",TRUE)</f>
        <v>0</v>
      </c>
      <c r="G463" s="22" cm="1">
        <f t="array" ref="G463">_FV(Table3[[#This Row],[Company]],"Change % (Extended hours)",TRUE)</f>
        <v>0</v>
      </c>
      <c r="H463" s="8" cm="1">
        <f t="array" ref="H463">_FV(Table3[[#This Row],[Company]],"Beta")</f>
        <v>1.0886</v>
      </c>
      <c r="I463" s="6" cm="1">
        <f t="array" ref="I463">_FV(Table3[[#This Row],[Company]],"Market cap",TRUE)</f>
        <v>16146180000</v>
      </c>
      <c r="J463" s="9" cm="1">
        <f t="array" ref="J463">_FV(Table3[[#This Row],[Company]],"Volume")</f>
        <v>526387</v>
      </c>
      <c r="K463" s="9" cm="1">
        <f t="array" ref="K463">_FV(Table3[[#This Row],[Company]],"Volume average",TRUE)</f>
        <v>710279</v>
      </c>
      <c r="L463" s="12">
        <f>Table3[[#This Row],[Volume]]/Table3[[#This Row],[Volume average]]</f>
        <v>0.74109892028343793</v>
      </c>
      <c r="M463" s="10">
        <f>(Table3[[#This Row],[Price]]-Table3[[#This Row],[52 week high]])/Table3[[#This Row],[52 week high]]</f>
        <v>-3.9093484419263323E-3</v>
      </c>
      <c r="N463" s="4" cm="1">
        <f t="array" ref="N463">_FV(Table3[[#This Row],[Company]],"52 week high",TRUE)</f>
        <v>176.5</v>
      </c>
      <c r="O463" s="4" cm="1">
        <f t="array" ref="O463">_FV(Table3[[#This Row],[Company]],"52 week low",TRUE)</f>
        <v>89.62</v>
      </c>
      <c r="P463" s="10">
        <f>(Table3[[#This Row],[Price]]-Table3[[#This Row],[52 week low]]) /Table3[[#This Row],[52 week low]]</f>
        <v>0.96172729301495197</v>
      </c>
    </row>
    <row r="464" spans="1:16" x14ac:dyDescent="0.25">
      <c r="A464" t="e" vm="466">
        <v>#VALUE!</v>
      </c>
      <c r="B464" s="3" t="str" cm="1">
        <f t="array" ref="B464">_FV(Table3[[#This Row],[Company]],"Ticker symbol",TRUE)</f>
        <v>PSA</v>
      </c>
      <c r="C464" s="18" t="str" cm="1">
        <f t="array" ref="C464">_FV(A464,"Industry")</f>
        <v>Residential &amp; Commercial REIT</v>
      </c>
      <c r="D464" s="4" cm="1">
        <f t="array" ref="D464">_FV(Table3[[#This Row],[Company]],"Price")</f>
        <v>240.03</v>
      </c>
      <c r="E464" s="8" cm="1">
        <f t="array" ref="E464">_FV(Table3[[#This Row],[Company]],"P/E",TRUE)</f>
        <v>37.967100000000002</v>
      </c>
      <c r="F464" s="5" cm="1">
        <f t="array" ref="F464">_FV(Table3[[#This Row],[Company]],"Change (%)",TRUE)</f>
        <v>5.7829999999999999E-3</v>
      </c>
      <c r="G464" s="22" cm="1">
        <f t="array" ref="G464">_FV(Table3[[#This Row],[Company]],"Change % (Extended hours)",TRUE)</f>
        <v>1.5409999999999998E-3</v>
      </c>
      <c r="H464" s="8" cm="1">
        <f t="array" ref="H464">_FV(Table3[[#This Row],[Company]],"Beta")</f>
        <v>4.87E-2</v>
      </c>
      <c r="I464" s="6" cm="1">
        <f t="array" ref="I464">_FV(Table3[[#This Row],[Company]],"Market cap",TRUE)</f>
        <v>41742790000</v>
      </c>
      <c r="J464" s="9" cm="1">
        <f t="array" ref="J464">_FV(Table3[[#This Row],[Company]],"Volume")</f>
        <v>584405</v>
      </c>
      <c r="K464" s="9" cm="1">
        <f t="array" ref="K464">_FV(Table3[[#This Row],[Company]],"Volume average",TRUE)</f>
        <v>792718</v>
      </c>
      <c r="L464" s="12">
        <f>Table3[[#This Row],[Volume]]/Table3[[#This Row],[Volume average]]</f>
        <v>0.73721676560895555</v>
      </c>
      <c r="M464" s="10">
        <f>(Table3[[#This Row],[Price]]-Table3[[#This Row],[52 week high]])/Table3[[#This Row],[52 week high]]</f>
        <v>-2.6326464384228497E-2</v>
      </c>
      <c r="N464" s="4" cm="1">
        <f t="array" ref="N464">_FV(Table3[[#This Row],[Company]],"52 week high",TRUE)</f>
        <v>246.52</v>
      </c>
      <c r="O464" s="4" cm="1">
        <f t="array" ref="O464">_FV(Table3[[#This Row],[Company]],"52 week low",TRUE)</f>
        <v>155.37</v>
      </c>
      <c r="P464" s="10">
        <f>(Table3[[#This Row],[Price]]-Table3[[#This Row],[52 week low]]) /Table3[[#This Row],[52 week low]]</f>
        <v>0.54489283645491404</v>
      </c>
    </row>
    <row r="465" spans="1:16" ht="24.75" x14ac:dyDescent="0.25">
      <c r="A465" t="e" vm="467">
        <v>#VALUE!</v>
      </c>
      <c r="B465" s="3" t="str" cm="1">
        <f t="array" ref="B465">_FV(Table3[[#This Row],[Company]],"Ticker symbol",TRUE)</f>
        <v>DE</v>
      </c>
      <c r="C465" s="18" t="str" cm="1">
        <f t="array" ref="C465">_FV(A465,"Industry")</f>
        <v>Machinery, Equipment &amp; Components</v>
      </c>
      <c r="D465" s="4" cm="1">
        <f t="array" ref="D465">_FV(Table3[[#This Row],[Company]],"Price")</f>
        <v>352.69</v>
      </c>
      <c r="E465" s="8" cm="1">
        <f t="array" ref="E465">_FV(Table3[[#This Row],[Company]],"P/E",TRUE)</f>
        <v>32.356000000000002</v>
      </c>
      <c r="F465" s="5" cm="1">
        <f t="array" ref="F465">_FV(Table3[[#This Row],[Company]],"Change (%)",TRUE)</f>
        <v>-2.856E-3</v>
      </c>
      <c r="G465" s="22" cm="1">
        <f t="array" ref="G465">_FV(Table3[[#This Row],[Company]],"Change % (Extended hours)",TRUE)</f>
        <v>3.686E-3</v>
      </c>
      <c r="H465" s="8" cm="1">
        <f t="array" ref="H465">_FV(Table3[[#This Row],[Company]],"Beta")</f>
        <v>1.0668</v>
      </c>
      <c r="I465" s="6" cm="1">
        <f t="array" ref="I465">_FV(Table3[[#This Row],[Company]],"Market cap",TRUE)</f>
        <v>110863300000</v>
      </c>
      <c r="J465" s="9" cm="1">
        <f t="array" ref="J465">_FV(Table3[[#This Row],[Company]],"Volume")</f>
        <v>1457115</v>
      </c>
      <c r="K465" s="9" cm="1">
        <f t="array" ref="K465">_FV(Table3[[#This Row],[Company]],"Volume average",TRUE)</f>
        <v>1985437</v>
      </c>
      <c r="L465" s="12">
        <f>Table3[[#This Row],[Volume]]/Table3[[#This Row],[Volume average]]</f>
        <v>0.73390140306642815</v>
      </c>
      <c r="M465" s="10">
        <f>(Table3[[#This Row],[Price]]-Table3[[#This Row],[52 week high]])/Table3[[#This Row],[52 week high]]</f>
        <v>-2.9231235033442528E-2</v>
      </c>
      <c r="N465" s="4" cm="1">
        <f t="array" ref="N465">_FV(Table3[[#This Row],[Company]],"52 week high",TRUE)</f>
        <v>363.31</v>
      </c>
      <c r="O465" s="4" cm="1">
        <f t="array" ref="O465">_FV(Table3[[#This Row],[Company]],"52 week low",TRUE)</f>
        <v>106.14</v>
      </c>
      <c r="P465" s="10">
        <f>(Table3[[#This Row],[Price]]-Table3[[#This Row],[52 week low]]) /Table3[[#This Row],[52 week low]]</f>
        <v>2.3228754475221405</v>
      </c>
    </row>
    <row r="466" spans="1:16" x14ac:dyDescent="0.25">
      <c r="A466" t="e" vm="468">
        <v>#VALUE!</v>
      </c>
      <c r="B466" s="3" t="str" cm="1">
        <f t="array" ref="B466">_FV(Table3[[#This Row],[Company]],"Ticker symbol",TRUE)</f>
        <v>VMC</v>
      </c>
      <c r="C466" s="18" t="str" cm="1">
        <f t="array" ref="C466">_FV(A466,"Industry")</f>
        <v>Construction Materials</v>
      </c>
      <c r="D466" s="4" cm="1">
        <f t="array" ref="D466">_FV(Table3[[#This Row],[Company]],"Price")</f>
        <v>167.82</v>
      </c>
      <c r="E466" s="8" cm="1">
        <f t="array" ref="E466">_FV(Table3[[#This Row],[Company]],"P/E",TRUE)</f>
        <v>38.317799999999998</v>
      </c>
      <c r="F466" s="5" cm="1">
        <f t="array" ref="F466">_FV(Table3[[#This Row],[Company]],"Change (%)",TRUE)</f>
        <v>-7.5690000000000002E-3</v>
      </c>
      <c r="G466" s="22" cm="1">
        <f t="array" ref="G466">_FV(Table3[[#This Row],[Company]],"Change % (Extended hours)",TRUE)</f>
        <v>-1.6803999999999999E-2</v>
      </c>
      <c r="H466" s="8" cm="1">
        <f t="array" ref="H466">_FV(Table3[[#This Row],[Company]],"Beta")</f>
        <v>0.58240000000000003</v>
      </c>
      <c r="I466" s="6" cm="1">
        <f t="array" ref="I466">_FV(Table3[[#This Row],[Company]],"Market cap",TRUE)</f>
        <v>22413710000</v>
      </c>
      <c r="J466" s="9" cm="1">
        <f t="array" ref="J466">_FV(Table3[[#This Row],[Company]],"Volume")</f>
        <v>583921</v>
      </c>
      <c r="K466" s="9" cm="1">
        <f t="array" ref="K466">_FV(Table3[[#This Row],[Company]],"Volume average",TRUE)</f>
        <v>799324</v>
      </c>
      <c r="L466" s="12">
        <f>Table3[[#This Row],[Volume]]/Table3[[#This Row],[Volume average]]</f>
        <v>0.73051853816474921</v>
      </c>
      <c r="M466" s="10">
        <f>(Table3[[#This Row],[Price]]-Table3[[#This Row],[52 week high]])/Table3[[#This Row],[52 week high]]</f>
        <v>-4.1138155639355599E-2</v>
      </c>
      <c r="N466" s="4" cm="1">
        <f t="array" ref="N466">_FV(Table3[[#This Row],[Company]],"52 week high",TRUE)</f>
        <v>175.02</v>
      </c>
      <c r="O466" s="4" cm="1">
        <f t="array" ref="O466">_FV(Table3[[#This Row],[Company]],"52 week low",TRUE)</f>
        <v>65.56</v>
      </c>
      <c r="P466" s="10">
        <f>(Table3[[#This Row],[Price]]-Table3[[#This Row],[52 week low]]) /Table3[[#This Row],[52 week low]]</f>
        <v>1.5597925564368516</v>
      </c>
    </row>
    <row r="467" spans="1:16" x14ac:dyDescent="0.25">
      <c r="A467" t="e" vm="469">
        <v>#VALUE!</v>
      </c>
      <c r="B467" s="3" t="str" cm="1">
        <f t="array" ref="B467">_FV(Table3[[#This Row],[Company]],"Ticker symbol",TRUE)</f>
        <v>ANET</v>
      </c>
      <c r="C467" s="18" t="str" cm="1">
        <f t="array" ref="C467">_FV(A467,"Industry")</f>
        <v>Communications &amp; Networking</v>
      </c>
      <c r="D467" s="4" cm="1">
        <f t="array" ref="D467">_FV(Table3[[#This Row],[Company]],"Price")</f>
        <v>276.02999999999997</v>
      </c>
      <c r="E467" s="8" cm="1">
        <f t="array" ref="E467">_FV(Table3[[#This Row],[Company]],"P/E",TRUE)</f>
        <v>33.530500000000004</v>
      </c>
      <c r="F467" s="5" cm="1">
        <f t="array" ref="F467">_FV(Table3[[#This Row],[Company]],"Change (%)",TRUE)</f>
        <v>3.0615999999999997E-2</v>
      </c>
      <c r="G467" s="22" cm="1">
        <f t="array" ref="G467">_FV(Table3[[#This Row],[Company]],"Change % (Extended hours)",TRUE)</f>
        <v>-1.4218999999999999E-2</v>
      </c>
      <c r="H467" s="8" cm="1">
        <f t="array" ref="H467">_FV(Table3[[#This Row],[Company]],"Beta")</f>
        <v>1.1848000000000001</v>
      </c>
      <c r="I467" s="6" cm="1">
        <f t="array" ref="I467">_FV(Table3[[#This Row],[Company]],"Market cap",TRUE)</f>
        <v>20443880000</v>
      </c>
      <c r="J467" s="9" cm="1">
        <f t="array" ref="J467">_FV(Table3[[#This Row],[Company]],"Volume")</f>
        <v>457779</v>
      </c>
      <c r="K467" s="9" cm="1">
        <f t="array" ref="K467">_FV(Table3[[#This Row],[Company]],"Volume average",TRUE)</f>
        <v>627315</v>
      </c>
      <c r="L467" s="12">
        <f>Table3[[#This Row],[Volume]]/Table3[[#This Row],[Volume average]]</f>
        <v>0.72974343033404265</v>
      </c>
      <c r="M467" s="10">
        <f>(Table3[[#This Row],[Price]]-Table3[[#This Row],[52 week high]])/Table3[[#This Row],[52 week high]]</f>
        <v>-0.15483772198407852</v>
      </c>
      <c r="N467" s="4" cm="1">
        <f t="array" ref="N467">_FV(Table3[[#This Row],[Company]],"52 week high",TRUE)</f>
        <v>326.60000000000002</v>
      </c>
      <c r="O467" s="4" cm="1">
        <f t="array" ref="O467">_FV(Table3[[#This Row],[Company]],"52 week low",TRUE)</f>
        <v>156.63</v>
      </c>
      <c r="P467" s="10">
        <f>(Table3[[#This Row],[Price]]-Table3[[#This Row],[52 week low]]) /Table3[[#This Row],[52 week low]]</f>
        <v>0.7623060716337865</v>
      </c>
    </row>
    <row r="468" spans="1:16" x14ac:dyDescent="0.25">
      <c r="A468" t="e" vm="470">
        <v>#VALUE!</v>
      </c>
      <c r="B468" s="3" t="str" cm="1">
        <f t="array" ref="B468">_FV(Table3[[#This Row],[Company]],"Ticker symbol",TRUE)</f>
        <v>WLTW</v>
      </c>
      <c r="C468" s="18" t="str" cm="1">
        <f t="array" ref="C468">_FV(A468,"Industry")</f>
        <v>Insurance</v>
      </c>
      <c r="D468" s="4" cm="1">
        <f t="array" ref="D468">_FV(Table3[[#This Row],[Company]],"Price")</f>
        <v>226.38</v>
      </c>
      <c r="E468" s="8" cm="1">
        <f t="array" ref="E468">_FV(Table3[[#This Row],[Company]],"P/E",TRUE)</f>
        <v>27.721900000000002</v>
      </c>
      <c r="F468" s="5" cm="1">
        <f t="array" ref="F468">_FV(Table3[[#This Row],[Company]],"Change (%)",TRUE)</f>
        <v>5.1060000000000003E-3</v>
      </c>
      <c r="G468" s="22" cm="1">
        <f t="array" ref="G468">_FV(Table3[[#This Row],[Company]],"Change % (Extended hours)",TRUE)</f>
        <v>3.0919999999999998E-4</v>
      </c>
      <c r="H468" s="8" cm="1">
        <f t="array" ref="H468">_FV(Table3[[#This Row],[Company]],"Beta")</f>
        <v>0.78059999999999996</v>
      </c>
      <c r="I468" s="6" cm="1">
        <f t="array" ref="I468">_FV(Table3[[#This Row],[Company]],"Market cap",TRUE)</f>
        <v>29048030000</v>
      </c>
      <c r="J468" s="9" cm="1">
        <f t="array" ref="J468">_FV(Table3[[#This Row],[Company]],"Volume")</f>
        <v>713792</v>
      </c>
      <c r="K468" s="9" cm="1">
        <f t="array" ref="K468">_FV(Table3[[#This Row],[Company]],"Volume average",TRUE)</f>
        <v>980459</v>
      </c>
      <c r="L468" s="12">
        <f>Table3[[#This Row],[Volume]]/Table3[[#This Row],[Volume average]]</f>
        <v>0.72801820371887049</v>
      </c>
      <c r="M468" s="10">
        <f>(Table3[[#This Row],[Price]]-Table3[[#This Row],[52 week high]])/Table3[[#This Row],[52 week high]]</f>
        <v>-2.5652061633812551E-2</v>
      </c>
      <c r="N468" s="4" cm="1">
        <f t="array" ref="N468">_FV(Table3[[#This Row],[Company]],"52 week high",TRUE)</f>
        <v>232.34</v>
      </c>
      <c r="O468" s="4" cm="1">
        <f t="array" ref="O468">_FV(Table3[[#This Row],[Company]],"52 week low",TRUE)</f>
        <v>143.34</v>
      </c>
      <c r="P468" s="10">
        <f>(Table3[[#This Row],[Price]]-Table3[[#This Row],[52 week low]]) /Table3[[#This Row],[52 week low]]</f>
        <v>0.57932189200502293</v>
      </c>
    </row>
    <row r="469" spans="1:16" x14ac:dyDescent="0.25">
      <c r="A469" t="e" vm="471">
        <v>#VALUE!</v>
      </c>
      <c r="B469" s="3" t="str" cm="1">
        <f t="array" ref="B469">_FV(Table3[[#This Row],[Company]],"Ticker symbol",TRUE)</f>
        <v>PBCT</v>
      </c>
      <c r="C469" s="18" t="str" cm="1">
        <f t="array" ref="C469">_FV(A469,"Industry")</f>
        <v>Banking Services</v>
      </c>
      <c r="D469" s="4" cm="1">
        <f t="array" ref="D469">_FV(Table3[[#This Row],[Company]],"Price")</f>
        <v>18.059999999999999</v>
      </c>
      <c r="E469" s="8" cm="1">
        <f t="array" ref="E469">_FV(Table3[[#This Row],[Company]],"P/E",TRUE)</f>
        <v>38.295000000000002</v>
      </c>
      <c r="F469" s="5" cm="1">
        <f t="array" ref="F469">_FV(Table3[[#This Row],[Company]],"Change (%)",TRUE)</f>
        <v>-3.6799999999999999E-2</v>
      </c>
      <c r="G469" s="22" cm="1">
        <f t="array" ref="G469">_FV(Table3[[#This Row],[Company]],"Change % (Extended hours)",TRUE)</f>
        <v>0</v>
      </c>
      <c r="H469" s="8" cm="1">
        <f t="array" ref="H469">_FV(Table3[[#This Row],[Company]],"Beta")</f>
        <v>1.2394000000000001</v>
      </c>
      <c r="I469" s="6" cm="1">
        <f t="array" ref="I469">_FV(Table3[[#This Row],[Company]],"Market cap",TRUE)</f>
        <v>7978592000</v>
      </c>
      <c r="J469" s="9" cm="1">
        <f t="array" ref="J469">_FV(Table3[[#This Row],[Company]],"Volume")</f>
        <v>4969951</v>
      </c>
      <c r="K469" s="9" cm="1">
        <f t="array" ref="K469">_FV(Table3[[#This Row],[Company]],"Volume average",TRUE)</f>
        <v>6840961</v>
      </c>
      <c r="L469" s="12">
        <f>Table3[[#This Row],[Volume]]/Table3[[#This Row],[Volume average]]</f>
        <v>0.72649895241326479</v>
      </c>
      <c r="M469" s="10">
        <f>(Table3[[#This Row],[Price]]-Table3[[#This Row],[52 week high]])/Table3[[#This Row],[52 week high]]</f>
        <v>-6.8832173240525957E-2</v>
      </c>
      <c r="N469" s="4" cm="1">
        <f t="array" ref="N469">_FV(Table3[[#This Row],[Company]],"52 week high",TRUE)</f>
        <v>19.395</v>
      </c>
      <c r="O469" s="4" cm="1">
        <f t="array" ref="O469">_FV(Table3[[#This Row],[Company]],"52 week low",TRUE)</f>
        <v>9.3699999999999992</v>
      </c>
      <c r="P469" s="10">
        <f>(Table3[[#This Row],[Price]]-Table3[[#This Row],[52 week low]]) /Table3[[#This Row],[52 week low]]</f>
        <v>0.92742796157950913</v>
      </c>
    </row>
    <row r="470" spans="1:16" x14ac:dyDescent="0.25">
      <c r="A470" t="e" vm="472">
        <v>#VALUE!</v>
      </c>
      <c r="B470" s="3" t="str" cm="1">
        <f t="array" ref="B470">_FV(Table3[[#This Row],[Company]],"Ticker symbol",TRUE)</f>
        <v>MOS</v>
      </c>
      <c r="C470" s="18" t="str" cm="1">
        <f t="array" ref="C470">_FV(A470,"Industry")</f>
        <v>Chemicals</v>
      </c>
      <c r="D470" s="4" cm="1">
        <f t="array" ref="D470">_FV(Table3[[#This Row],[Company]],"Price")</f>
        <v>30.78</v>
      </c>
      <c r="E470" s="8" cm="1">
        <f t="array" ref="E470">_FV(Table3[[#This Row],[Company]],"P/E",TRUE)</f>
        <v>18.690899999999999</v>
      </c>
      <c r="F470" s="5" cm="1">
        <f t="array" ref="F470">_FV(Table3[[#This Row],[Company]],"Change (%)",TRUE)</f>
        <v>2.6059999999999998E-3</v>
      </c>
      <c r="G470" s="22" cm="1">
        <f t="array" ref="G470">_FV(Table3[[#This Row],[Company]],"Change % (Extended hours)",TRUE)</f>
        <v>2.9239999999999999E-3</v>
      </c>
      <c r="H470" s="8" cm="1">
        <f t="array" ref="H470">_FV(Table3[[#This Row],[Company]],"Beta")</f>
        <v>1.8388</v>
      </c>
      <c r="I470" s="6" cm="1">
        <f t="array" ref="I470">_FV(Table3[[#This Row],[Company]],"Market cap",TRUE)</f>
        <v>11638170000</v>
      </c>
      <c r="J470" s="9" cm="1">
        <f t="array" ref="J470">_FV(Table3[[#This Row],[Company]],"Volume")</f>
        <v>4711877</v>
      </c>
      <c r="K470" s="9" cm="1">
        <f t="array" ref="K470">_FV(Table3[[#This Row],[Company]],"Volume average",TRUE)</f>
        <v>6499833</v>
      </c>
      <c r="L470" s="12">
        <f>Table3[[#This Row],[Volume]]/Table3[[#This Row],[Volume average]]</f>
        <v>0.72492277878523959</v>
      </c>
      <c r="M470" s="10">
        <f>(Table3[[#This Row],[Price]]-Table3[[#This Row],[52 week high]])/Table3[[#This Row],[52 week high]]</f>
        <v>-7.3728558531447372E-2</v>
      </c>
      <c r="N470" s="4" cm="1">
        <f t="array" ref="N470">_FV(Table3[[#This Row],[Company]],"52 week high",TRUE)</f>
        <v>33.229999999999997</v>
      </c>
      <c r="O470" s="4" cm="1">
        <f t="array" ref="O470">_FV(Table3[[#This Row],[Company]],"52 week low",TRUE)</f>
        <v>6.5</v>
      </c>
      <c r="P470" s="10">
        <f>(Table3[[#This Row],[Price]]-Table3[[#This Row],[52 week low]]) /Table3[[#This Row],[52 week low]]</f>
        <v>3.7353846153846155</v>
      </c>
    </row>
    <row r="471" spans="1:16" x14ac:dyDescent="0.25">
      <c r="A471" t="e" vm="473">
        <v>#VALUE!</v>
      </c>
      <c r="B471" s="3" t="str" cm="1">
        <f t="array" ref="B471">_FV(Table3[[#This Row],[Company]],"Ticker symbol",TRUE)</f>
        <v>PFE</v>
      </c>
      <c r="C471" s="18" t="str" cm="1">
        <f t="array" ref="C471">_FV(A471,"Industry")</f>
        <v>Pharmaceuticals</v>
      </c>
      <c r="D471" s="4" cm="1">
        <f t="array" ref="D471">_FV(Table3[[#This Row],[Company]],"Price")</f>
        <v>34.450000000000003</v>
      </c>
      <c r="E471" s="8" cm="1">
        <f t="array" ref="E471">_FV(Table3[[#This Row],[Company]],"P/E",TRUE)</f>
        <v>27.509899999999998</v>
      </c>
      <c r="F471" s="5" cm="1">
        <f t="array" ref="F471">_FV(Table3[[#This Row],[Company]],"Change (%)",TRUE)</f>
        <v>2.9110000000000004E-3</v>
      </c>
      <c r="G471" s="22" cm="1">
        <f t="array" ref="G471">_FV(Table3[[#This Row],[Company]],"Change % (Extended hours)",TRUE)</f>
        <v>2.032E-3</v>
      </c>
      <c r="H471" s="8" cm="1">
        <f t="array" ref="H471">_FV(Table3[[#This Row],[Company]],"Beta")</f>
        <v>0.68730000000000002</v>
      </c>
      <c r="I471" s="6" cm="1">
        <f t="array" ref="I471">_FV(Table3[[#This Row],[Company]],"Market cap",TRUE)</f>
        <v>191591600000</v>
      </c>
      <c r="J471" s="9" cm="1">
        <f t="array" ref="J471">_FV(Table3[[#This Row],[Company]],"Volume")</f>
        <v>25167096</v>
      </c>
      <c r="K471" s="9" cm="1">
        <f t="array" ref="K471">_FV(Table3[[#This Row],[Company]],"Volume average",TRUE)</f>
        <v>34793826</v>
      </c>
      <c r="L471" s="12">
        <f>Table3[[#This Row],[Volume]]/Table3[[#This Row],[Volume average]]</f>
        <v>0.72332074086937148</v>
      </c>
      <c r="M471" s="10">
        <f>(Table3[[#This Row],[Price]]-Table3[[#This Row],[52 week high]])/Table3[[#This Row],[52 week high]]</f>
        <v>-0.20031940798102121</v>
      </c>
      <c r="N471" s="4" cm="1">
        <f t="array" ref="N471">_FV(Table3[[#This Row],[Company]],"52 week high",TRUE)</f>
        <v>43.079700000000003</v>
      </c>
      <c r="O471" s="4" cm="1">
        <f t="array" ref="O471">_FV(Table3[[#This Row],[Company]],"52 week low",TRUE)</f>
        <v>26.428799999999999</v>
      </c>
      <c r="P471" s="10">
        <f>(Table3[[#This Row],[Price]]-Table3[[#This Row],[52 week low]]) /Table3[[#This Row],[52 week low]]</f>
        <v>0.30350223998062736</v>
      </c>
    </row>
    <row r="472" spans="1:16" x14ac:dyDescent="0.25">
      <c r="A472" t="e" vm="474">
        <v>#VALUE!</v>
      </c>
      <c r="B472" s="3" t="str" cm="1">
        <f t="array" ref="B472">_FV(Table3[[#This Row],[Company]],"Ticker symbol",TRUE)</f>
        <v>WST</v>
      </c>
      <c r="C472" s="18" t="str" cm="1">
        <f t="array" ref="C472">_FV(A472,"Industry")</f>
        <v>Healthcare Equipment &amp; Supplies</v>
      </c>
      <c r="D472" s="4" cm="1">
        <f t="array" ref="D472">_FV(Table3[[#This Row],[Company]],"Price")</f>
        <v>267.42</v>
      </c>
      <c r="E472" s="8" cm="1">
        <f t="array" ref="E472">_FV(Table3[[#This Row],[Company]],"P/E",TRUE)</f>
        <v>57.241199999999999</v>
      </c>
      <c r="F472" s="5" cm="1">
        <f t="array" ref="F472">_FV(Table3[[#This Row],[Company]],"Change (%)",TRUE)</f>
        <v>2.3226E-2</v>
      </c>
      <c r="G472" s="22" cm="1">
        <f t="array" ref="G472">_FV(Table3[[#This Row],[Company]],"Change % (Extended hours)",TRUE)</f>
        <v>0</v>
      </c>
      <c r="H472" s="8" cm="1">
        <f t="array" ref="H472">_FV(Table3[[#This Row],[Company]],"Beta")</f>
        <v>0.97529999999999994</v>
      </c>
      <c r="I472" s="6" cm="1">
        <f t="array" ref="I472">_FV(Table3[[#This Row],[Company]],"Market cap",TRUE)</f>
        <v>19366830000</v>
      </c>
      <c r="J472" s="9" cm="1">
        <f t="array" ref="J472">_FV(Table3[[#This Row],[Company]],"Volume")</f>
        <v>368605</v>
      </c>
      <c r="K472" s="9" cm="1">
        <f t="array" ref="K472">_FV(Table3[[#This Row],[Company]],"Volume average",TRUE)</f>
        <v>510763</v>
      </c>
      <c r="L472" s="12">
        <f>Table3[[#This Row],[Volume]]/Table3[[#This Row],[Volume average]]</f>
        <v>0.721675219230837</v>
      </c>
      <c r="M472" s="10">
        <f>(Table3[[#This Row],[Price]]-Table3[[#This Row],[52 week high]])/Table3[[#This Row],[52 week high]]</f>
        <v>-0.14321414840445978</v>
      </c>
      <c r="N472" s="4" cm="1">
        <f t="array" ref="N472">_FV(Table3[[#This Row],[Company]],"52 week high",TRUE)</f>
        <v>312.12</v>
      </c>
      <c r="O472" s="4" cm="1">
        <f t="array" ref="O472">_FV(Table3[[#This Row],[Company]],"52 week low",TRUE)</f>
        <v>124.53</v>
      </c>
      <c r="P472" s="10">
        <f>(Table3[[#This Row],[Price]]-Table3[[#This Row],[52 week low]]) /Table3[[#This Row],[52 week low]]</f>
        <v>1.1474343531679114</v>
      </c>
    </row>
    <row r="473" spans="1:16" x14ac:dyDescent="0.25">
      <c r="A473" t="e" vm="475">
        <v>#VALUE!</v>
      </c>
      <c r="B473" s="3" t="str" cm="1">
        <f t="array" ref="B473">_FV(Table3[[#This Row],[Company]],"Ticker symbol",TRUE)</f>
        <v>UPS</v>
      </c>
      <c r="C473" s="18" t="str" cm="1">
        <f t="array" ref="C473">_FV(A473,"Industry")</f>
        <v>Freight &amp; Logistics Services</v>
      </c>
      <c r="D473" s="4" cm="1">
        <f t="array" ref="D473">_FV(Table3[[#This Row],[Company]],"Price")</f>
        <v>163.27000000000001</v>
      </c>
      <c r="E473" s="8" cm="1">
        <f t="array" ref="E473">_FV(Table3[[#This Row],[Company]],"P/E",TRUE)</f>
        <v>104.3486</v>
      </c>
      <c r="F473" s="5" cm="1">
        <f t="array" ref="F473">_FV(Table3[[#This Row],[Company]],"Change (%)",TRUE)</f>
        <v>1.4919E-2</v>
      </c>
      <c r="G473" s="22" cm="1">
        <f t="array" ref="G473">_FV(Table3[[#This Row],[Company]],"Change % (Extended hours)",TRUE)</f>
        <v>1.9599999999999999E-3</v>
      </c>
      <c r="H473" s="8" cm="1">
        <f t="array" ref="H473">_FV(Table3[[#This Row],[Company]],"Beta")</f>
        <v>0.99350000000000005</v>
      </c>
      <c r="I473" s="6" cm="1">
        <f t="array" ref="I473">_FV(Table3[[#This Row],[Company]],"Market cap",TRUE)</f>
        <v>139480500000</v>
      </c>
      <c r="J473" s="9" cm="1">
        <f t="array" ref="J473">_FV(Table3[[#This Row],[Company]],"Volume")</f>
        <v>2551334</v>
      </c>
      <c r="K473" s="9" cm="1">
        <f t="array" ref="K473">_FV(Table3[[#This Row],[Company]],"Volume average",TRUE)</f>
        <v>3538316</v>
      </c>
      <c r="L473" s="12">
        <f>Table3[[#This Row],[Volume]]/Table3[[#This Row],[Volume average]]</f>
        <v>0.72105883137628179</v>
      </c>
      <c r="M473" s="10">
        <f>(Table3[[#This Row],[Price]]-Table3[[#This Row],[52 week high]])/Table3[[#This Row],[52 week high]]</f>
        <v>-8.2804336835009165E-2</v>
      </c>
      <c r="N473" s="4" cm="1">
        <f t="array" ref="N473">_FV(Table3[[#This Row],[Company]],"52 week high",TRUE)</f>
        <v>178.01</v>
      </c>
      <c r="O473" s="4" cm="1">
        <f t="array" ref="O473">_FV(Table3[[#This Row],[Company]],"52 week low",TRUE)</f>
        <v>82</v>
      </c>
      <c r="P473" s="10">
        <f>(Table3[[#This Row],[Price]]-Table3[[#This Row],[52 week low]]) /Table3[[#This Row],[52 week low]]</f>
        <v>0.99109756097560986</v>
      </c>
    </row>
    <row r="474" spans="1:16" x14ac:dyDescent="0.25">
      <c r="A474" t="e" vm="476">
        <v>#VALUE!</v>
      </c>
      <c r="B474" s="3" t="str" cm="1">
        <f t="array" ref="B474">_FV(Table3[[#This Row],[Company]],"Ticker symbol",TRUE)</f>
        <v>COF</v>
      </c>
      <c r="C474" s="18" t="str" cm="1">
        <f t="array" ref="C474">_FV(A474,"Industry")</f>
        <v>Banking Services</v>
      </c>
      <c r="D474" s="4" cm="1">
        <f t="array" ref="D474">_FV(Table3[[#This Row],[Company]],"Price")</f>
        <v>126.3</v>
      </c>
      <c r="E474" s="8" cm="1">
        <f t="array" ref="E474">_FV(Table3[[#This Row],[Company]],"P/E",TRUE)</f>
        <v>25.350100000000001</v>
      </c>
      <c r="F474" s="5" cm="1">
        <f t="array" ref="F474">_FV(Table3[[#This Row],[Company]],"Change (%)",TRUE)</f>
        <v>-1.8571999999999998E-2</v>
      </c>
      <c r="G474" s="22" cm="1">
        <f t="array" ref="G474">_FV(Table3[[#This Row],[Company]],"Change % (Extended hours)",TRUE)</f>
        <v>-7.9180000000000006E-4</v>
      </c>
      <c r="H474" s="8" cm="1">
        <f t="array" ref="H474">_FV(Table3[[#This Row],[Company]],"Beta")</f>
        <v>1.7486999999999999</v>
      </c>
      <c r="I474" s="6" cm="1">
        <f t="array" ref="I474">_FV(Table3[[#This Row],[Company]],"Market cap",TRUE)</f>
        <v>59099180000</v>
      </c>
      <c r="J474" s="9" cm="1">
        <f t="array" ref="J474">_FV(Table3[[#This Row],[Company]],"Volume")</f>
        <v>2564140</v>
      </c>
      <c r="K474" s="9" cm="1">
        <f t="array" ref="K474">_FV(Table3[[#This Row],[Company]],"Volume average",TRUE)</f>
        <v>3556469</v>
      </c>
      <c r="L474" s="12">
        <f>Table3[[#This Row],[Volume]]/Table3[[#This Row],[Volume average]]</f>
        <v>0.7209791509500012</v>
      </c>
      <c r="M474" s="10">
        <f>(Table3[[#This Row],[Price]]-Table3[[#This Row],[52 week high]])/Table3[[#This Row],[52 week high]]</f>
        <v>-3.3221065523576163E-2</v>
      </c>
      <c r="N474" s="4" cm="1">
        <f t="array" ref="N474">_FV(Table3[[#This Row],[Company]],"52 week high",TRUE)</f>
        <v>130.63999999999999</v>
      </c>
      <c r="O474" s="4" cm="1">
        <f t="array" ref="O474">_FV(Table3[[#This Row],[Company]],"52 week low",TRUE)</f>
        <v>38</v>
      </c>
      <c r="P474" s="10">
        <f>(Table3[[#This Row],[Price]]-Table3[[#This Row],[52 week low]]) /Table3[[#This Row],[52 week low]]</f>
        <v>2.3236842105263156</v>
      </c>
    </row>
    <row r="475" spans="1:16" x14ac:dyDescent="0.25">
      <c r="A475" t="e" vm="477">
        <v>#VALUE!</v>
      </c>
      <c r="B475" s="3" t="str" cm="1">
        <f t="array" ref="B475">_FV(Table3[[#This Row],[Company]],"Ticker symbol",TRUE)</f>
        <v>CINF</v>
      </c>
      <c r="C475" s="18" t="str" cm="1">
        <f t="array" ref="C475">_FV(A475,"Industry")</f>
        <v>Insurance</v>
      </c>
      <c r="D475" s="4" cm="1">
        <f t="array" ref="D475">_FV(Table3[[#This Row],[Company]],"Price")</f>
        <v>105.46</v>
      </c>
      <c r="E475" s="8" cm="1">
        <f t="array" ref="E475">_FV(Table3[[#This Row],[Company]],"P/E",TRUE)</f>
        <v>14.214600000000001</v>
      </c>
      <c r="F475" s="5" cm="1">
        <f t="array" ref="F475">_FV(Table3[[#This Row],[Company]],"Change (%)",TRUE)</f>
        <v>-1.4577E-2</v>
      </c>
      <c r="G475" s="22" cm="1">
        <f t="array" ref="G475">_FV(Table3[[#This Row],[Company]],"Change % (Extended hours)",TRUE)</f>
        <v>0</v>
      </c>
      <c r="H475" s="8" cm="1">
        <f t="array" ref="H475">_FV(Table3[[#This Row],[Company]],"Beta")</f>
        <v>0.63619999999999999</v>
      </c>
      <c r="I475" s="6" cm="1">
        <f t="array" ref="I475">_FV(Table3[[#This Row],[Company]],"Market cap",TRUE)</f>
        <v>17251830000</v>
      </c>
      <c r="J475" s="9" cm="1">
        <f t="array" ref="J475">_FV(Table3[[#This Row],[Company]],"Volume")</f>
        <v>657651</v>
      </c>
      <c r="K475" s="9" cm="1">
        <f t="array" ref="K475">_FV(Table3[[#This Row],[Company]],"Volume average",TRUE)</f>
        <v>912447</v>
      </c>
      <c r="L475" s="12">
        <f>Table3[[#This Row],[Volume]]/Table3[[#This Row],[Volume average]]</f>
        <v>0.72075528770438169</v>
      </c>
      <c r="M475" s="10">
        <f>(Table3[[#This Row],[Price]]-Table3[[#This Row],[52 week high]])/Table3[[#This Row],[52 week high]]</f>
        <v>-2.703201402343396E-2</v>
      </c>
      <c r="N475" s="4" cm="1">
        <f t="array" ref="N475">_FV(Table3[[#This Row],[Company]],"52 week high",TRUE)</f>
        <v>108.39</v>
      </c>
      <c r="O475" s="4" cm="1">
        <f t="array" ref="O475">_FV(Table3[[#This Row],[Company]],"52 week low",TRUE)</f>
        <v>46.07</v>
      </c>
      <c r="P475" s="10">
        <f>(Table3[[#This Row],[Price]]-Table3[[#This Row],[52 week low]]) /Table3[[#This Row],[52 week low]]</f>
        <v>1.2891252441936183</v>
      </c>
    </row>
    <row r="476" spans="1:16" x14ac:dyDescent="0.25">
      <c r="A476" t="e" vm="478">
        <v>#VALUE!</v>
      </c>
      <c r="B476" s="3" t="str" cm="1">
        <f t="array" ref="B476">_FV(Table3[[#This Row],[Company]],"Ticker symbol",TRUE)</f>
        <v>PKG</v>
      </c>
      <c r="C476" s="18" t="str" cm="1">
        <f t="array" ref="C476">_FV(A476,"Industry")</f>
        <v>Containers &amp; Packaging</v>
      </c>
      <c r="D476" s="4" cm="1">
        <f t="array" ref="D476">_FV(Table3[[#This Row],[Company]],"Price")</f>
        <v>140</v>
      </c>
      <c r="E476" s="8" cm="1">
        <f t="array" ref="E476">_FV(Table3[[#This Row],[Company]],"P/E",TRUE)</f>
        <v>28.563199999999998</v>
      </c>
      <c r="F476" s="5" cm="1">
        <f t="array" ref="F476">_FV(Table3[[#This Row],[Company]],"Change (%)",TRUE)</f>
        <v>1.1341E-2</v>
      </c>
      <c r="G476" s="22" cm="1">
        <f t="array" ref="G476">_FV(Table3[[#This Row],[Company]],"Change % (Extended hours)",TRUE)</f>
        <v>0</v>
      </c>
      <c r="H476" s="8" cm="1">
        <f t="array" ref="H476">_FV(Table3[[#This Row],[Company]],"Beta")</f>
        <v>0.89929999999999999</v>
      </c>
      <c r="I476" s="6" cm="1">
        <f t="array" ref="I476">_FV(Table3[[#This Row],[Company]],"Market cap",TRUE)</f>
        <v>13127070000</v>
      </c>
      <c r="J476" s="9" cm="1">
        <f t="array" ref="J476">_FV(Table3[[#This Row],[Company]],"Volume")</f>
        <v>471381</v>
      </c>
      <c r="K476" s="9" cm="1">
        <f t="array" ref="K476">_FV(Table3[[#This Row],[Company]],"Volume average",TRUE)</f>
        <v>656611</v>
      </c>
      <c r="L476" s="12">
        <f>Table3[[#This Row],[Volume]]/Table3[[#This Row],[Volume average]]</f>
        <v>0.71789994380234268</v>
      </c>
      <c r="M476" s="10">
        <f>(Table3[[#This Row],[Price]]-Table3[[#This Row],[52 week high]])/Table3[[#This Row],[52 week high]]</f>
        <v>-5.4948022141217683E-2</v>
      </c>
      <c r="N476" s="4" cm="1">
        <f t="array" ref="N476">_FV(Table3[[#This Row],[Company]],"52 week high",TRUE)</f>
        <v>148.13999999999999</v>
      </c>
      <c r="O476" s="4" cm="1">
        <f t="array" ref="O476">_FV(Table3[[#This Row],[Company]],"52 week low",TRUE)</f>
        <v>71.05</v>
      </c>
      <c r="P476" s="10">
        <f>(Table3[[#This Row],[Price]]-Table3[[#This Row],[52 week low]]) /Table3[[#This Row],[52 week low]]</f>
        <v>0.97044334975369462</v>
      </c>
    </row>
    <row r="477" spans="1:16" x14ac:dyDescent="0.25">
      <c r="A477" t="e" vm="479">
        <v>#VALUE!</v>
      </c>
      <c r="B477" s="3" t="str" cm="1">
        <f t="array" ref="B477">_FV(Table3[[#This Row],[Company]],"Ticker symbol",TRUE)</f>
        <v>FRC</v>
      </c>
      <c r="C477" s="18" t="str" cm="1">
        <f t="array" ref="C477">_FV(A477,"Industry")</f>
        <v>Banking Services</v>
      </c>
      <c r="D477" s="4" cm="1">
        <f t="array" ref="D477">_FV(Table3[[#This Row],[Company]],"Price")</f>
        <v>169.77</v>
      </c>
      <c r="E477" s="8" cm="1">
        <f t="array" ref="E477">_FV(Table3[[#This Row],[Company]],"P/E",TRUE)</f>
        <v>29.7273</v>
      </c>
      <c r="F477" s="5" cm="1">
        <f t="array" ref="F477">_FV(Table3[[#This Row],[Company]],"Change (%)",TRUE)</f>
        <v>-1.7136999999999999E-2</v>
      </c>
      <c r="G477" s="22" cm="1">
        <f t="array" ref="G477">_FV(Table3[[#This Row],[Company]],"Change % (Extended hours)",TRUE)</f>
        <v>2.8270000000000001E-3</v>
      </c>
      <c r="H477" s="8" cm="1">
        <f t="array" ref="H477">_FV(Table3[[#This Row],[Company]],"Beta")</f>
        <v>1.1036999999999999</v>
      </c>
      <c r="I477" s="6" cm="1">
        <f t="array" ref="I477">_FV(Table3[[#This Row],[Company]],"Market cap",TRUE)</f>
        <v>30045240000</v>
      </c>
      <c r="J477" s="9" cm="1">
        <f t="array" ref="J477">_FV(Table3[[#This Row],[Company]],"Volume")</f>
        <v>767504</v>
      </c>
      <c r="K477" s="9" cm="1">
        <f t="array" ref="K477">_FV(Table3[[#This Row],[Company]],"Volume average",TRUE)</f>
        <v>1071841</v>
      </c>
      <c r="L477" s="12">
        <f>Table3[[#This Row],[Volume]]/Table3[[#This Row],[Volume average]]</f>
        <v>0.71606143075325535</v>
      </c>
      <c r="M477" s="10">
        <f>(Table3[[#This Row],[Price]]-Table3[[#This Row],[52 week high]])/Table3[[#This Row],[52 week high]]</f>
        <v>-5.8663709453839669E-2</v>
      </c>
      <c r="N477" s="4" cm="1">
        <f t="array" ref="N477">_FV(Table3[[#This Row],[Company]],"52 week high",TRUE)</f>
        <v>180.35</v>
      </c>
      <c r="O477" s="4" cm="1">
        <f t="array" ref="O477">_FV(Table3[[#This Row],[Company]],"52 week low",TRUE)</f>
        <v>70.06</v>
      </c>
      <c r="P477" s="10">
        <f>(Table3[[#This Row],[Price]]-Table3[[#This Row],[52 week low]]) /Table3[[#This Row],[52 week low]]</f>
        <v>1.4232086782757638</v>
      </c>
    </row>
    <row r="478" spans="1:16" ht="24.75" x14ac:dyDescent="0.25">
      <c r="A478" t="e" vm="480">
        <v>#VALUE!</v>
      </c>
      <c r="B478" s="3" t="str" cm="1">
        <f t="array" ref="B478">_FV(Table3[[#This Row],[Company]],"Ticker symbol",TRUE)</f>
        <v>TT</v>
      </c>
      <c r="C478" s="18" t="str" cm="1">
        <f t="array" ref="C478">_FV(A478,"Industry")</f>
        <v>Machinery, Equipment &amp; Components</v>
      </c>
      <c r="D478" s="4" cm="1">
        <f t="array" ref="D478">_FV(Table3[[#This Row],[Company]],"Price")</f>
        <v>160.47999999999999</v>
      </c>
      <c r="E478" s="8" cm="1">
        <f t="array" ref="E478">_FV(Table3[[#This Row],[Company]],"P/E",TRUE)</f>
        <v>40.754199999999997</v>
      </c>
      <c r="F478" s="5" cm="1">
        <f t="array" ref="F478">_FV(Table3[[#This Row],[Company]],"Change (%)",TRUE)</f>
        <v>-1.985E-2</v>
      </c>
      <c r="G478" s="22" cm="1">
        <f t="array" ref="G478">_FV(Table3[[#This Row],[Company]],"Change % (Extended hours)",TRUE)</f>
        <v>-4.9850000000000003E-4</v>
      </c>
      <c r="H478" s="8" cm="1">
        <f t="array" ref="H478">_FV(Table3[[#This Row],[Company]],"Beta")</f>
        <v>0.98750000000000004</v>
      </c>
      <c r="I478" s="6" cm="1">
        <f t="array" ref="I478">_FV(Table3[[#This Row],[Company]],"Market cap",TRUE)</f>
        <v>39037930000</v>
      </c>
      <c r="J478" s="9" cm="1">
        <f t="array" ref="J478">_FV(Table3[[#This Row],[Company]],"Volume")</f>
        <v>837329</v>
      </c>
      <c r="K478" s="9" cm="1">
        <f t="array" ref="K478">_FV(Table3[[#This Row],[Company]],"Volume average",TRUE)</f>
        <v>1185531</v>
      </c>
      <c r="L478" s="12">
        <f>Table3[[#This Row],[Volume]]/Table3[[#This Row],[Volume average]]</f>
        <v>0.70629026149463825</v>
      </c>
      <c r="M478" s="10">
        <f>(Table3[[#This Row],[Price]]-Table3[[#This Row],[52 week high]])/Table3[[#This Row],[52 week high]]</f>
        <v>-3.2436995056071526E-2</v>
      </c>
      <c r="N478" s="4" cm="1">
        <f t="array" ref="N478">_FV(Table3[[#This Row],[Company]],"52 week high",TRUE)</f>
        <v>165.86</v>
      </c>
      <c r="O478" s="4" cm="1">
        <f t="array" ref="O478">_FV(Table3[[#This Row],[Company]],"52 week low",TRUE)</f>
        <v>70</v>
      </c>
      <c r="P478" s="10">
        <f>(Table3[[#This Row],[Price]]-Table3[[#This Row],[52 week low]]) /Table3[[#This Row],[52 week low]]</f>
        <v>1.2925714285714285</v>
      </c>
    </row>
    <row r="479" spans="1:16" x14ac:dyDescent="0.25">
      <c r="A479" t="e" vm="481">
        <v>#VALUE!</v>
      </c>
      <c r="B479" s="3" t="str" cm="1">
        <f t="array" ref="B479">_FV(Table3[[#This Row],[Company]],"Ticker symbol",TRUE)</f>
        <v>HOLX</v>
      </c>
      <c r="C479" s="18" t="str" cm="1">
        <f t="array" ref="C479">_FV(A479,"Industry")</f>
        <v>Healthcare Equipment &amp; Supplies</v>
      </c>
      <c r="D479" s="4" cm="1">
        <f t="array" ref="D479">_FV(Table3[[#This Row],[Company]],"Price")</f>
        <v>71.88</v>
      </c>
      <c r="E479" s="8" cm="1">
        <f t="array" ref="E479">_FV(Table3[[#This Row],[Company]],"P/E",TRUE)</f>
        <v>13.4488</v>
      </c>
      <c r="F479" s="5" cm="1">
        <f t="array" ref="F479">_FV(Table3[[#This Row],[Company]],"Change (%)",TRUE)</f>
        <v>1.3678999999999998E-2</v>
      </c>
      <c r="G479" s="22" cm="1">
        <f t="array" ref="G479">_FV(Table3[[#This Row],[Company]],"Change % (Extended hours)",TRUE)</f>
        <v>1.2520000000000001E-3</v>
      </c>
      <c r="H479" s="8" cm="1">
        <f t="array" ref="H479">_FV(Table3[[#This Row],[Company]],"Beta")</f>
        <v>1.2464999999999999</v>
      </c>
      <c r="I479" s="6" cm="1">
        <f t="array" ref="I479">_FV(Table3[[#This Row],[Company]],"Market cap",TRUE)</f>
        <v>18270800000</v>
      </c>
      <c r="J479" s="9" cm="1">
        <f t="array" ref="J479">_FV(Table3[[#This Row],[Company]],"Volume")</f>
        <v>1549325</v>
      </c>
      <c r="K479" s="9" cm="1">
        <f t="array" ref="K479">_FV(Table3[[#This Row],[Company]],"Volume average",TRUE)</f>
        <v>2196151</v>
      </c>
      <c r="L479" s="12">
        <f>Table3[[#This Row],[Volume]]/Table3[[#This Row],[Volume average]]</f>
        <v>0.70547289325733975</v>
      </c>
      <c r="M479" s="10">
        <f>(Table3[[#This Row],[Price]]-Table3[[#This Row],[52 week high]])/Table3[[#This Row],[52 week high]]</f>
        <v>-0.15435294117647064</v>
      </c>
      <c r="N479" s="4" cm="1">
        <f t="array" ref="N479">_FV(Table3[[#This Row],[Company]],"52 week high",TRUE)</f>
        <v>85</v>
      </c>
      <c r="O479" s="4" cm="1">
        <f t="array" ref="O479">_FV(Table3[[#This Row],[Company]],"52 week low",TRUE)</f>
        <v>26.49</v>
      </c>
      <c r="P479" s="10">
        <f>(Table3[[#This Row],[Price]]-Table3[[#This Row],[52 week low]]) /Table3[[#This Row],[52 week low]]</f>
        <v>1.7134767836919593</v>
      </c>
    </row>
    <row r="480" spans="1:16" ht="24.75" x14ac:dyDescent="0.25">
      <c r="A480" t="e" vm="482">
        <v>#VALUE!</v>
      </c>
      <c r="B480" s="3" t="str" cm="1">
        <f t="array" ref="B480">_FV(Table3[[#This Row],[Company]],"Ticker symbol",TRUE)</f>
        <v>CBOE</v>
      </c>
      <c r="C480" s="18" t="str" cm="1">
        <f t="array" ref="C480">_FV(A480,"Industry")</f>
        <v>Investment Banking &amp; Investment Services</v>
      </c>
      <c r="D480" s="4" cm="1">
        <f t="array" ref="D480">_FV(Table3[[#This Row],[Company]],"Price")</f>
        <v>103.49</v>
      </c>
      <c r="E480" s="8" cm="1">
        <f t="array" ref="E480">_FV(Table3[[#This Row],[Company]],"P/E",TRUE)</f>
        <v>24.695900000000002</v>
      </c>
      <c r="F480" s="5" cm="1">
        <f t="array" ref="F480">_FV(Table3[[#This Row],[Company]],"Change (%)",TRUE)</f>
        <v>-1.7935E-2</v>
      </c>
      <c r="G480" s="22" cm="1">
        <f t="array" ref="G480">_FV(Table3[[#This Row],[Company]],"Change % (Extended hours)",TRUE)</f>
        <v>2.5119999999999999E-3</v>
      </c>
      <c r="H480" s="8" cm="1">
        <f t="array" ref="H480">_FV(Table3[[#This Row],[Company]],"Beta")</f>
        <v>0.64839999999999998</v>
      </c>
      <c r="I480" s="6" cm="1">
        <f t="array" ref="I480">_FV(Table3[[#This Row],[Company]],"Market cap",TRUE)</f>
        <v>11297800000</v>
      </c>
      <c r="J480" s="9" cm="1">
        <f t="array" ref="J480">_FV(Table3[[#This Row],[Company]],"Volume")</f>
        <v>678540</v>
      </c>
      <c r="K480" s="9" cm="1">
        <f t="array" ref="K480">_FV(Table3[[#This Row],[Company]],"Volume average",TRUE)</f>
        <v>971406</v>
      </c>
      <c r="L480" s="12">
        <f>Table3[[#This Row],[Volume]]/Table3[[#This Row],[Volume average]]</f>
        <v>0.69851328898524412</v>
      </c>
      <c r="M480" s="10">
        <f>(Table3[[#This Row],[Price]]-Table3[[#This Row],[52 week high]])/Table3[[#This Row],[52 week high]]</f>
        <v>-0.11357601713062103</v>
      </c>
      <c r="N480" s="4" cm="1">
        <f t="array" ref="N480">_FV(Table3[[#This Row],[Company]],"52 week high",TRUE)</f>
        <v>116.75</v>
      </c>
      <c r="O480" s="4" cm="1">
        <f t="array" ref="O480">_FV(Table3[[#This Row],[Company]],"52 week low",TRUE)</f>
        <v>72.010000000000005</v>
      </c>
      <c r="P480" s="10">
        <f>(Table3[[#This Row],[Price]]-Table3[[#This Row],[52 week low]]) /Table3[[#This Row],[52 week low]]</f>
        <v>0.43716150534647946</v>
      </c>
    </row>
    <row r="481" spans="1:16" ht="24.75" x14ac:dyDescent="0.25">
      <c r="A481" t="e" vm="483">
        <v>#VALUE!</v>
      </c>
      <c r="B481" s="3" t="str" cm="1">
        <f t="array" ref="B481">_FV(Table3[[#This Row],[Company]],"Ticker symbol",TRUE)</f>
        <v>FBHS</v>
      </c>
      <c r="C481" s="18" t="str" cm="1">
        <f t="array" ref="C481">_FV(A481,"Industry")</f>
        <v>Homebuilding &amp; Construction Supplies</v>
      </c>
      <c r="D481" s="4" cm="1">
        <f t="array" ref="D481">_FV(Table3[[#This Row],[Company]],"Price")</f>
        <v>87.5</v>
      </c>
      <c r="E481" s="8" cm="1">
        <f t="array" ref="E481">_FV(Table3[[#This Row],[Company]],"P/E",TRUE)</f>
        <v>22.0898</v>
      </c>
      <c r="F481" s="5" cm="1">
        <f t="array" ref="F481">_FV(Table3[[#This Row],[Company]],"Change (%)",TRUE)</f>
        <v>6.2100000000000002E-3</v>
      </c>
      <c r="G481" s="22" cm="1">
        <f t="array" ref="G481">_FV(Table3[[#This Row],[Company]],"Change % (Extended hours)",TRUE)</f>
        <v>0</v>
      </c>
      <c r="H481" s="8" cm="1">
        <f t="array" ref="H481">_FV(Table3[[#This Row],[Company]],"Beta")</f>
        <v>1.6193</v>
      </c>
      <c r="I481" s="6" cm="1">
        <f t="array" ref="I481">_FV(Table3[[#This Row],[Company]],"Market cap",TRUE)</f>
        <v>12058420000</v>
      </c>
      <c r="J481" s="9" cm="1">
        <f t="array" ref="J481">_FV(Table3[[#This Row],[Company]],"Volume")</f>
        <v>656648</v>
      </c>
      <c r="K481" s="9" cm="1">
        <f t="array" ref="K481">_FV(Table3[[#This Row],[Company]],"Volume average",TRUE)</f>
        <v>941995</v>
      </c>
      <c r="L481" s="12">
        <f>Table3[[#This Row],[Volume]]/Table3[[#This Row],[Volume average]]</f>
        <v>0.69708225627524567</v>
      </c>
      <c r="M481" s="10">
        <f>(Table3[[#This Row],[Price]]-Table3[[#This Row],[52 week high]])/Table3[[#This Row],[52 week high]]</f>
        <v>-6.3169164882227041E-2</v>
      </c>
      <c r="N481" s="4" cm="1">
        <f t="array" ref="N481">_FV(Table3[[#This Row],[Company]],"52 week high",TRUE)</f>
        <v>93.4</v>
      </c>
      <c r="O481" s="4" cm="1">
        <f t="array" ref="O481">_FV(Table3[[#This Row],[Company]],"52 week low",TRUE)</f>
        <v>33.9</v>
      </c>
      <c r="P481" s="10">
        <f>(Table3[[#This Row],[Price]]-Table3[[#This Row],[52 week low]]) /Table3[[#This Row],[52 week low]]</f>
        <v>1.5811209439528024</v>
      </c>
    </row>
    <row r="482" spans="1:16" x14ac:dyDescent="0.25">
      <c r="A482" t="e" vm="484">
        <v>#VALUE!</v>
      </c>
      <c r="B482" s="3" t="str" cm="1">
        <f t="array" ref="B482">_FV(Table3[[#This Row],[Company]],"Ticker symbol",TRUE)</f>
        <v>UAA</v>
      </c>
      <c r="C482" s="18" t="str" cm="1">
        <f t="array" ref="C482">_FV(A482,"Industry")</f>
        <v>Textiles &amp; Apparel</v>
      </c>
      <c r="D482" s="4" cm="1">
        <f t="array" ref="D482">_FV(Table3[[#This Row],[Company]],"Price")</f>
        <v>22.41</v>
      </c>
      <c r="E482" s="8" cm="1">
        <f t="array" ref="E482">_FV(Table3[[#This Row],[Company]],"P/E",TRUE)</f>
        <v>0</v>
      </c>
      <c r="F482" s="5" cm="1">
        <f t="array" ref="F482">_FV(Table3[[#This Row],[Company]],"Change (%)",TRUE)</f>
        <v>-2.2677999999999997E-2</v>
      </c>
      <c r="G482" s="22" cm="1">
        <f t="array" ref="G482">_FV(Table3[[#This Row],[Company]],"Change % (Extended hours)",TRUE)</f>
        <v>-2.6770000000000001E-3</v>
      </c>
      <c r="H482" s="8" cm="1">
        <f t="array" ref="H482">_FV(Table3[[#This Row],[Company]],"Beta")</f>
        <v>1.2467999999999999</v>
      </c>
      <c r="I482" s="6" cm="1">
        <f t="array" ref="I482">_FV(Table3[[#This Row],[Company]],"Market cap",TRUE)</f>
        <v>9548192000</v>
      </c>
      <c r="J482" s="9" cm="1">
        <f t="array" ref="J482">_FV(Table3[[#This Row],[Company]],"Volume")</f>
        <v>4301440</v>
      </c>
      <c r="K482" s="9" cm="1">
        <f t="array" ref="K482">_FV(Table3[[#This Row],[Company]],"Volume average",TRUE)</f>
        <v>6262143</v>
      </c>
      <c r="L482" s="12">
        <f>Table3[[#This Row],[Volume]]/Table3[[#This Row],[Volume average]]</f>
        <v>0.68689584380299207</v>
      </c>
      <c r="M482" s="10">
        <f>(Table3[[#This Row],[Price]]-Table3[[#This Row],[52 week high]])/Table3[[#This Row],[52 week high]]</f>
        <v>-5.5442690112706229E-2</v>
      </c>
      <c r="N482" s="4" cm="1">
        <f t="array" ref="N482">_FV(Table3[[#This Row],[Company]],"52 week high",TRUE)</f>
        <v>23.7254</v>
      </c>
      <c r="O482" s="4" cm="1">
        <f t="array" ref="O482">_FV(Table3[[#This Row],[Company]],"52 week low",TRUE)</f>
        <v>7.15</v>
      </c>
      <c r="P482" s="10">
        <f>(Table3[[#This Row],[Price]]-Table3[[#This Row],[52 week low]]) /Table3[[#This Row],[52 week low]]</f>
        <v>2.1342657342657341</v>
      </c>
    </row>
    <row r="483" spans="1:16" x14ac:dyDescent="0.25">
      <c r="A483" t="e" vm="485">
        <v>#VALUE!</v>
      </c>
      <c r="B483" s="3" t="str" cm="1">
        <f t="array" ref="B483">_FV(Table3[[#This Row],[Company]],"Ticker symbol",TRUE)</f>
        <v>AVB</v>
      </c>
      <c r="C483" s="18" t="str" cm="1">
        <f t="array" ref="C483">_FV(A483,"Industry")</f>
        <v>Residential &amp; Commercial REIT</v>
      </c>
      <c r="D483" s="4" cm="1">
        <f t="array" ref="D483">_FV(Table3[[#This Row],[Company]],"Price")</f>
        <v>182.02</v>
      </c>
      <c r="E483" s="8" cm="1">
        <f t="array" ref="E483">_FV(Table3[[#This Row],[Company]],"P/E",TRUE)</f>
        <v>31.242999999999999</v>
      </c>
      <c r="F483" s="5" cm="1">
        <f t="array" ref="F483">_FV(Table3[[#This Row],[Company]],"Change (%)",TRUE)</f>
        <v>-1.0277000000000001E-2</v>
      </c>
      <c r="G483" s="22" cm="1">
        <f t="array" ref="G483">_FV(Table3[[#This Row],[Company]],"Change % (Extended hours)",TRUE)</f>
        <v>-5.6040000000000005E-3</v>
      </c>
      <c r="H483" s="8" cm="1">
        <f t="array" ref="H483">_FV(Table3[[#This Row],[Company]],"Beta")</f>
        <v>0.95189999999999997</v>
      </c>
      <c r="I483" s="6" cm="1">
        <f t="array" ref="I483">_FV(Table3[[#This Row],[Company]],"Market cap",TRUE)</f>
        <v>25660500000</v>
      </c>
      <c r="J483" s="9" cm="1">
        <f t="array" ref="J483">_FV(Table3[[#This Row],[Company]],"Volume")</f>
        <v>686498</v>
      </c>
      <c r="K483" s="9" cm="1">
        <f t="array" ref="K483">_FV(Table3[[#This Row],[Company]],"Volume average",TRUE)</f>
        <v>1000951</v>
      </c>
      <c r="L483" s="12">
        <f>Table3[[#This Row],[Volume]]/Table3[[#This Row],[Volume average]]</f>
        <v>0.68584576068159175</v>
      </c>
      <c r="M483" s="10">
        <f>(Table3[[#This Row],[Price]]-Table3[[#This Row],[52 week high]])/Table3[[#This Row],[52 week high]]</f>
        <v>-0.12909090909090903</v>
      </c>
      <c r="N483" s="4" cm="1">
        <f t="array" ref="N483">_FV(Table3[[#This Row],[Company]],"52 week high",TRUE)</f>
        <v>209</v>
      </c>
      <c r="O483" s="4" cm="1">
        <f t="array" ref="O483">_FV(Table3[[#This Row],[Company]],"52 week low",TRUE)</f>
        <v>118.17</v>
      </c>
      <c r="P483" s="10">
        <f>(Table3[[#This Row],[Price]]-Table3[[#This Row],[52 week low]]) /Table3[[#This Row],[52 week low]]</f>
        <v>0.54032326309554035</v>
      </c>
    </row>
    <row r="484" spans="1:16" ht="24.75" x14ac:dyDescent="0.25">
      <c r="A484" t="e" vm="486">
        <v>#VALUE!</v>
      </c>
      <c r="B484" s="3" t="str" cm="1">
        <f t="array" ref="B484">_FV(Table3[[#This Row],[Company]],"Ticker symbol",TRUE)</f>
        <v>CARR</v>
      </c>
      <c r="C484" s="18" t="str" cm="1">
        <f t="array" ref="C484">_FV(A484,"Industry")</f>
        <v>Machinery, Equipment &amp; Components</v>
      </c>
      <c r="D484" s="4" cm="1">
        <f t="array" ref="D484">_FV(Table3[[#This Row],[Company]],"Price")</f>
        <v>37.119999999999997</v>
      </c>
      <c r="E484" s="8" cm="1">
        <f t="array" ref="E484">_FV(Table3[[#This Row],[Company]],"P/E",TRUE)</f>
        <v>16.5303</v>
      </c>
      <c r="F484" s="5" cm="1">
        <f t="array" ref="F484">_FV(Table3[[#This Row],[Company]],"Change (%)",TRUE)</f>
        <v>1.6189999999999998E-3</v>
      </c>
      <c r="G484" s="22" cm="1">
        <f t="array" ref="G484">_FV(Table3[[#This Row],[Company]],"Change % (Extended hours)",TRUE)</f>
        <v>0</v>
      </c>
      <c r="H484" s="3" t="e" cm="1" vm="71">
        <f t="array" ref="H484">_FV(Table3[[#This Row],[Company]],"Beta")</f>
        <v>#VALUE!</v>
      </c>
      <c r="I484" s="6" cm="1">
        <f t="array" ref="I484">_FV(Table3[[#This Row],[Company]],"Market cap",TRUE)</f>
        <v>32213040000</v>
      </c>
      <c r="J484" s="9" cm="1">
        <f t="array" ref="J484">_FV(Table3[[#This Row],[Company]],"Volume")</f>
        <v>3643391</v>
      </c>
      <c r="K484" s="9" cm="1">
        <f t="array" ref="K484">_FV(Table3[[#This Row],[Company]],"Volume average",TRUE)</f>
        <v>5320835</v>
      </c>
      <c r="L484" s="12">
        <f>Table3[[#This Row],[Volume]]/Table3[[#This Row],[Volume average]]</f>
        <v>0.6847404589693159</v>
      </c>
      <c r="M484" s="10">
        <f>(Table3[[#This Row],[Price]]-Table3[[#This Row],[52 week high]])/Table3[[#This Row],[52 week high]]</f>
        <v>-0.11492608488316644</v>
      </c>
      <c r="N484" s="4" cm="1">
        <f t="array" ref="N484">_FV(Table3[[#This Row],[Company]],"52 week high",TRUE)</f>
        <v>41.94</v>
      </c>
      <c r="O484" s="4" cm="1">
        <f t="array" ref="O484">_FV(Table3[[#This Row],[Company]],"52 week low",TRUE)</f>
        <v>11.5</v>
      </c>
      <c r="P484" s="10">
        <f>(Table3[[#This Row],[Price]]-Table3[[#This Row],[52 week low]]) /Table3[[#This Row],[52 week low]]</f>
        <v>2.2278260869565214</v>
      </c>
    </row>
    <row r="485" spans="1:16" ht="24.75" x14ac:dyDescent="0.25">
      <c r="A485" t="e" vm="487">
        <v>#VALUE!</v>
      </c>
      <c r="B485" s="3" t="str" cm="1">
        <f t="array" ref="B485">_FV(Table3[[#This Row],[Company]],"Ticker symbol",TRUE)</f>
        <v>KEYS</v>
      </c>
      <c r="C485" s="18" t="str" cm="1">
        <f t="array" ref="C485">_FV(A485,"Industry")</f>
        <v>Machinery, Equipment &amp; Components</v>
      </c>
      <c r="D485" s="4" cm="1">
        <f t="array" ref="D485">_FV(Table3[[#This Row],[Company]],"Price")</f>
        <v>136.31</v>
      </c>
      <c r="E485" s="8" cm="1">
        <f t="array" ref="E485">_FV(Table3[[#This Row],[Company]],"P/E",TRUE)</f>
        <v>39.1526</v>
      </c>
      <c r="F485" s="5" cm="1">
        <f t="array" ref="F485">_FV(Table3[[#This Row],[Company]],"Change (%)",TRUE)</f>
        <v>3.0855E-2</v>
      </c>
      <c r="G485" s="22" cm="1">
        <f t="array" ref="G485">_FV(Table3[[#This Row],[Company]],"Change % (Extended hours)",TRUE)</f>
        <v>0</v>
      </c>
      <c r="H485" s="8" cm="1">
        <f t="array" ref="H485">_FV(Table3[[#This Row],[Company]],"Beta")</f>
        <v>0.9708</v>
      </c>
      <c r="I485" s="6" cm="1">
        <f t="array" ref="I485">_FV(Table3[[#This Row],[Company]],"Market cap",TRUE)</f>
        <v>24594040000</v>
      </c>
      <c r="J485" s="9" cm="1">
        <f t="array" ref="J485">_FV(Table3[[#This Row],[Company]],"Volume")</f>
        <v>934194</v>
      </c>
      <c r="K485" s="9" cm="1">
        <f t="array" ref="K485">_FV(Table3[[#This Row],[Company]],"Volume average",TRUE)</f>
        <v>1378388</v>
      </c>
      <c r="L485" s="12">
        <f>Table3[[#This Row],[Volume]]/Table3[[#This Row],[Volume average]]</f>
        <v>0.67774385731738818</v>
      </c>
      <c r="M485" s="10">
        <f>(Table3[[#This Row],[Price]]-Table3[[#This Row],[52 week high]])/Table3[[#This Row],[52 week high]]</f>
        <v>-0.12340836012861735</v>
      </c>
      <c r="N485" s="4" cm="1">
        <f t="array" ref="N485">_FV(Table3[[#This Row],[Company]],"52 week high",TRUE)</f>
        <v>155.5</v>
      </c>
      <c r="O485" s="4" cm="1">
        <f t="array" ref="O485">_FV(Table3[[#This Row],[Company]],"52 week low",TRUE)</f>
        <v>77.930000000000007</v>
      </c>
      <c r="P485" s="10">
        <f>(Table3[[#This Row],[Price]]-Table3[[#This Row],[52 week low]]) /Table3[[#This Row],[52 week low]]</f>
        <v>0.74913383805979716</v>
      </c>
    </row>
    <row r="486" spans="1:16" x14ac:dyDescent="0.25">
      <c r="A486" t="e" vm="488">
        <v>#VALUE!</v>
      </c>
      <c r="B486" s="3" t="str" cm="1">
        <f t="array" ref="B486">_FV(Table3[[#This Row],[Company]],"Ticker symbol",TRUE)</f>
        <v>HST</v>
      </c>
      <c r="C486" s="18" t="str" cm="1">
        <f t="array" ref="C486">_FV(A486,"Industry")</f>
        <v>Residential &amp; Commercial REIT</v>
      </c>
      <c r="D486" s="4" cm="1">
        <f t="array" ref="D486">_FV(Table3[[#This Row],[Company]],"Price")</f>
        <v>16.45</v>
      </c>
      <c r="E486" s="8" cm="1">
        <f t="array" ref="E486">_FV(Table3[[#This Row],[Company]],"P/E",TRUE)</f>
        <v>95.598500000000001</v>
      </c>
      <c r="F486" s="5" cm="1">
        <f t="array" ref="F486">_FV(Table3[[#This Row],[Company]],"Change (%)",TRUE)</f>
        <v>6.0829999999999999E-4</v>
      </c>
      <c r="G486" s="22" cm="1">
        <f t="array" ref="G486">_FV(Table3[[#This Row],[Company]],"Change % (Extended hours)",TRUE)</f>
        <v>1.2160000000000001E-3</v>
      </c>
      <c r="H486" s="8" cm="1">
        <f t="array" ref="H486">_FV(Table3[[#This Row],[Company]],"Beta")</f>
        <v>1.4326000000000001</v>
      </c>
      <c r="I486" s="6" cm="1">
        <f t="array" ref="I486">_FV(Table3[[#This Row],[Company]],"Market cap",TRUE)</f>
        <v>11596190000</v>
      </c>
      <c r="J486" s="9" cm="1">
        <f t="array" ref="J486">_FV(Table3[[#This Row],[Company]],"Volume")</f>
        <v>5872487</v>
      </c>
      <c r="K486" s="9" cm="1">
        <f t="array" ref="K486">_FV(Table3[[#This Row],[Company]],"Volume average",TRUE)</f>
        <v>8676101</v>
      </c>
      <c r="L486" s="12">
        <f>Table3[[#This Row],[Volume]]/Table3[[#This Row],[Volume average]]</f>
        <v>0.67685784201912813</v>
      </c>
      <c r="M486" s="10">
        <f>(Table3[[#This Row],[Price]]-Table3[[#This Row],[52 week high]])/Table3[[#This Row],[52 week high]]</f>
        <v>-5.6495554918267826E-2</v>
      </c>
      <c r="N486" s="4" cm="1">
        <f t="array" ref="N486">_FV(Table3[[#This Row],[Company]],"52 week high",TRUE)</f>
        <v>17.434999999999999</v>
      </c>
      <c r="O486" s="4" cm="1">
        <f t="array" ref="O486">_FV(Table3[[#This Row],[Company]],"52 week low",TRUE)</f>
        <v>7.8550000000000004</v>
      </c>
      <c r="P486" s="10">
        <f>(Table3[[#This Row],[Price]]-Table3[[#This Row],[52 week low]]) /Table3[[#This Row],[52 week low]]</f>
        <v>1.0942075111394014</v>
      </c>
    </row>
    <row r="487" spans="1:16" x14ac:dyDescent="0.25">
      <c r="A487" t="e" vm="489">
        <v>#VALUE!</v>
      </c>
      <c r="B487" s="3" t="str" cm="1">
        <f t="array" ref="B487">_FV(Table3[[#This Row],[Company]],"Ticker symbol",TRUE)</f>
        <v>DTE</v>
      </c>
      <c r="C487" s="18" t="str" cm="1">
        <f t="array" ref="C487">_FV(A487,"Industry")</f>
        <v>Electrical Utilities &amp; IPPs</v>
      </c>
      <c r="D487" s="4" cm="1">
        <f t="array" ref="D487">_FV(Table3[[#This Row],[Company]],"Price")</f>
        <v>124.63</v>
      </c>
      <c r="E487" s="8" cm="1">
        <f t="array" ref="E487">_FV(Table3[[#This Row],[Company]],"P/E",TRUE)</f>
        <v>17.655899999999999</v>
      </c>
      <c r="F487" s="5" cm="1">
        <f t="array" ref="F487">_FV(Table3[[#This Row],[Company]],"Change (%)",TRUE)</f>
        <v>-8.8179999999999997E-4</v>
      </c>
      <c r="G487" s="22" cm="1">
        <f t="array" ref="G487">_FV(Table3[[#This Row],[Company]],"Change % (Extended hours)",TRUE)</f>
        <v>4.1720000000000004E-3</v>
      </c>
      <c r="H487" s="8" cm="1">
        <f t="array" ref="H487">_FV(Table3[[#This Row],[Company]],"Beta")</f>
        <v>0.59489999999999998</v>
      </c>
      <c r="I487" s="6" cm="1">
        <f t="array" ref="I487">_FV(Table3[[#This Row],[Company]],"Market cap",TRUE)</f>
        <v>24171330000</v>
      </c>
      <c r="J487" s="9" cm="1">
        <f t="array" ref="J487">_FV(Table3[[#This Row],[Company]],"Volume")</f>
        <v>683192</v>
      </c>
      <c r="K487" s="9" cm="1">
        <f t="array" ref="K487">_FV(Table3[[#This Row],[Company]],"Volume average",TRUE)</f>
        <v>1025868</v>
      </c>
      <c r="L487" s="12">
        <f>Table3[[#This Row],[Volume]]/Table3[[#This Row],[Volume average]]</f>
        <v>0.66596482198489471</v>
      </c>
      <c r="M487" s="10">
        <f>(Table3[[#This Row],[Price]]-Table3[[#This Row],[52 week high]])/Table3[[#This Row],[52 week high]]</f>
        <v>-8.089970501474926E-2</v>
      </c>
      <c r="N487" s="4" cm="1">
        <f t="array" ref="N487">_FV(Table3[[#This Row],[Company]],"52 week high",TRUE)</f>
        <v>135.6</v>
      </c>
      <c r="O487" s="4" cm="1">
        <f t="array" ref="O487">_FV(Table3[[#This Row],[Company]],"52 week low",TRUE)</f>
        <v>71.209999999999994</v>
      </c>
      <c r="P487" s="10">
        <f>(Table3[[#This Row],[Price]]-Table3[[#This Row],[52 week low]]) /Table3[[#This Row],[52 week low]]</f>
        <v>0.7501755371436597</v>
      </c>
    </row>
    <row r="488" spans="1:16" x14ac:dyDescent="0.25">
      <c r="A488" t="e" vm="490">
        <v>#VALUE!</v>
      </c>
      <c r="B488" s="3" t="str" cm="1">
        <f t="array" ref="B488">_FV(Table3[[#This Row],[Company]],"Ticker symbol",TRUE)</f>
        <v>DVA</v>
      </c>
      <c r="C488" s="18" t="str" cm="1">
        <f t="array" ref="C488">_FV(A488,"Industry")</f>
        <v>Healthcare Providers &amp; Services</v>
      </c>
      <c r="D488" s="4" cm="1">
        <f t="array" ref="D488">_FV(Table3[[#This Row],[Company]],"Price")</f>
        <v>107.63</v>
      </c>
      <c r="E488" s="8" cm="1">
        <f t="array" ref="E488">_FV(Table3[[#This Row],[Company]],"P/E",TRUE)</f>
        <v>16.850999999999999</v>
      </c>
      <c r="F488" s="5" cm="1">
        <f t="array" ref="F488">_FV(Table3[[#This Row],[Company]],"Change (%)",TRUE)</f>
        <v>1.8589999999999999E-4</v>
      </c>
      <c r="G488" s="22" cm="1">
        <f t="array" ref="G488">_FV(Table3[[#This Row],[Company]],"Change % (Extended hours)",TRUE)</f>
        <v>0</v>
      </c>
      <c r="H488" s="8" cm="1">
        <f t="array" ref="H488">_FV(Table3[[#This Row],[Company]],"Beta")</f>
        <v>1.2799</v>
      </c>
      <c r="I488" s="6" cm="1">
        <f t="array" ref="I488">_FV(Table3[[#This Row],[Company]],"Market cap",TRUE)</f>
        <v>11772530000</v>
      </c>
      <c r="J488" s="9" cm="1">
        <f t="array" ref="J488">_FV(Table3[[#This Row],[Company]],"Volume")</f>
        <v>654014</v>
      </c>
      <c r="K488" s="9" cm="1">
        <f t="array" ref="K488">_FV(Table3[[#This Row],[Company]],"Volume average",TRUE)</f>
        <v>982283</v>
      </c>
      <c r="L488" s="12">
        <f>Table3[[#This Row],[Volume]]/Table3[[#This Row],[Volume average]]</f>
        <v>0.66581015857955395</v>
      </c>
      <c r="M488" s="10">
        <f>(Table3[[#This Row],[Price]]-Table3[[#This Row],[52 week high]])/Table3[[#This Row],[52 week high]]</f>
        <v>-0.14088441890166031</v>
      </c>
      <c r="N488" s="4" cm="1">
        <f t="array" ref="N488">_FV(Table3[[#This Row],[Company]],"52 week high",TRUE)</f>
        <v>125.28</v>
      </c>
      <c r="O488" s="4" cm="1">
        <f t="array" ref="O488">_FV(Table3[[#This Row],[Company]],"52 week low",TRUE)</f>
        <v>62.2</v>
      </c>
      <c r="P488" s="10">
        <f>(Table3[[#This Row],[Price]]-Table3[[#This Row],[52 week low]]) /Table3[[#This Row],[52 week low]]</f>
        <v>0.73038585209003204</v>
      </c>
    </row>
    <row r="489" spans="1:16" x14ac:dyDescent="0.25">
      <c r="A489" t="e" vm="491">
        <v>#VALUE!</v>
      </c>
      <c r="B489" s="3" t="str" cm="1">
        <f t="array" ref="B489">_FV(Table3[[#This Row],[Company]],"Ticker symbol",TRUE)</f>
        <v>FRT</v>
      </c>
      <c r="C489" s="18" t="str" cm="1">
        <f t="array" ref="C489">_FV(A489,"Industry")</f>
        <v>Residential &amp; Commercial REIT</v>
      </c>
      <c r="D489" s="4" cm="1">
        <f t="array" ref="D489">_FV(Table3[[#This Row],[Company]],"Price")</f>
        <v>106.15</v>
      </c>
      <c r="E489" s="8" cm="1">
        <f t="array" ref="E489">_FV(Table3[[#This Row],[Company]],"P/E",TRUE)</f>
        <v>67.303100000000001</v>
      </c>
      <c r="F489" s="5" cm="1">
        <f t="array" ref="F489">_FV(Table3[[#This Row],[Company]],"Change (%)",TRUE)</f>
        <v>-2.793E-2</v>
      </c>
      <c r="G489" s="22" cm="1">
        <f t="array" ref="G489">_FV(Table3[[#This Row],[Company]],"Change % (Extended hours)",TRUE)</f>
        <v>0</v>
      </c>
      <c r="H489" s="8" cm="1">
        <f t="array" ref="H489">_FV(Table3[[#This Row],[Company]],"Beta")</f>
        <v>1.1432</v>
      </c>
      <c r="I489" s="6" cm="1">
        <f t="array" ref="I489">_FV(Table3[[#This Row],[Company]],"Market cap",TRUE)</f>
        <v>8380875000</v>
      </c>
      <c r="J489" s="9" cm="1">
        <f t="array" ref="J489">_FV(Table3[[#This Row],[Company]],"Volume")</f>
        <v>561642</v>
      </c>
      <c r="K489" s="9" cm="1">
        <f t="array" ref="K489">_FV(Table3[[#This Row],[Company]],"Volume average",TRUE)</f>
        <v>849217</v>
      </c>
      <c r="L489" s="12">
        <f>Table3[[#This Row],[Volume]]/Table3[[#This Row],[Volume average]]</f>
        <v>0.66136452755891606</v>
      </c>
      <c r="M489" s="10">
        <f>(Table3[[#This Row],[Price]]-Table3[[#This Row],[52 week high]])/Table3[[#This Row],[52 week high]]</f>
        <v>-0.10678222820599123</v>
      </c>
      <c r="N489" s="4" cm="1">
        <f t="array" ref="N489">_FV(Table3[[#This Row],[Company]],"52 week high",TRUE)</f>
        <v>118.84</v>
      </c>
      <c r="O489" s="4" cm="1">
        <f t="array" ref="O489">_FV(Table3[[#This Row],[Company]],"52 week low",TRUE)</f>
        <v>64.11</v>
      </c>
      <c r="P489" s="10">
        <f>(Table3[[#This Row],[Price]]-Table3[[#This Row],[52 week low]]) /Table3[[#This Row],[52 week low]]</f>
        <v>0.65574793323974434</v>
      </c>
    </row>
    <row r="490" spans="1:16" x14ac:dyDescent="0.25">
      <c r="A490" t="e" vm="492">
        <v>#VALUE!</v>
      </c>
      <c r="B490" s="3" t="str" cm="1">
        <f t="array" ref="B490">_FV(Table3[[#This Row],[Company]],"Ticker symbol",TRUE)</f>
        <v>BAX</v>
      </c>
      <c r="C490" s="18" t="str" cm="1">
        <f t="array" ref="C490">_FV(A490,"Industry")</f>
        <v>Healthcare Equipment &amp; Supplies</v>
      </c>
      <c r="D490" s="4" cm="1">
        <f t="array" ref="D490">_FV(Table3[[#This Row],[Company]],"Price")</f>
        <v>77.27</v>
      </c>
      <c r="E490" s="8" cm="1">
        <f t="array" ref="E490">_FV(Table3[[#This Row],[Company]],"P/E",TRUE)</f>
        <v>36.726300000000002</v>
      </c>
      <c r="F490" s="5" cm="1">
        <f t="array" ref="F490">_FV(Table3[[#This Row],[Company]],"Change (%)",TRUE)</f>
        <v>-1.2902E-2</v>
      </c>
      <c r="G490" s="22" cm="1">
        <f t="array" ref="G490">_FV(Table3[[#This Row],[Company]],"Change % (Extended hours)",TRUE)</f>
        <v>2.0709999999999999E-3</v>
      </c>
      <c r="H490" s="8" cm="1">
        <f t="array" ref="H490">_FV(Table3[[#This Row],[Company]],"Beta")</f>
        <v>0.6603</v>
      </c>
      <c r="I490" s="6" cm="1">
        <f t="array" ref="I490">_FV(Table3[[#This Row],[Company]],"Market cap",TRUE)</f>
        <v>39539530000</v>
      </c>
      <c r="J490" s="9" cm="1">
        <f t="array" ref="J490">_FV(Table3[[#This Row],[Company]],"Volume")</f>
        <v>1976580</v>
      </c>
      <c r="K490" s="9" cm="1">
        <f t="array" ref="K490">_FV(Table3[[#This Row],[Company]],"Volume average",TRUE)</f>
        <v>3010375</v>
      </c>
      <c r="L490" s="12">
        <f>Table3[[#This Row],[Volume]]/Table3[[#This Row],[Volume average]]</f>
        <v>0.65658929535356891</v>
      </c>
      <c r="M490" s="10">
        <f>(Table3[[#This Row],[Price]]-Table3[[#This Row],[52 week high]])/Table3[[#This Row],[52 week high]]</f>
        <v>-0.18825506880974893</v>
      </c>
      <c r="N490" s="4" cm="1">
        <f t="array" ref="N490">_FV(Table3[[#This Row],[Company]],"52 week high",TRUE)</f>
        <v>95.19</v>
      </c>
      <c r="O490" s="4" cm="1">
        <f t="array" ref="O490">_FV(Table3[[#This Row],[Company]],"52 week low",TRUE)</f>
        <v>69.099999999999994</v>
      </c>
      <c r="P490" s="10">
        <f>(Table3[[#This Row],[Price]]-Table3[[#This Row],[52 week low]]) /Table3[[#This Row],[52 week low]]</f>
        <v>0.11823444283646892</v>
      </c>
    </row>
    <row r="491" spans="1:16" x14ac:dyDescent="0.25">
      <c r="A491" t="e" vm="493">
        <v>#VALUE!</v>
      </c>
      <c r="B491" s="3" t="str" cm="1">
        <f t="array" ref="B491">_FV(Table3[[#This Row],[Company]],"Ticker symbol",TRUE)</f>
        <v>PVH</v>
      </c>
      <c r="C491" s="18" t="str" cm="1">
        <f t="array" ref="C491">_FV(A491,"Industry")</f>
        <v>Textiles &amp; Apparel</v>
      </c>
      <c r="D491" s="4" cm="1">
        <f t="array" ref="D491">_FV(Table3[[#This Row],[Company]],"Price")</f>
        <v>104.13</v>
      </c>
      <c r="E491" s="8" cm="1">
        <f t="array" ref="E491">_FV(Table3[[#This Row],[Company]],"P/E",TRUE)</f>
        <v>0</v>
      </c>
      <c r="F491" s="5" cm="1">
        <f t="array" ref="F491">_FV(Table3[[#This Row],[Company]],"Change (%)",TRUE)</f>
        <v>-2.4542999999999999E-2</v>
      </c>
      <c r="G491" s="22" cm="1">
        <f t="array" ref="G491">_FV(Table3[[#This Row],[Company]],"Change % (Extended hours)",TRUE)</f>
        <v>-1.248E-3</v>
      </c>
      <c r="H491" s="8" cm="1">
        <f t="array" ref="H491">_FV(Table3[[#This Row],[Company]],"Beta")</f>
        <v>2.3932000000000002</v>
      </c>
      <c r="I491" s="6" cm="1">
        <f t="array" ref="I491">_FV(Table3[[#This Row],[Company]],"Market cap",TRUE)</f>
        <v>7589952000</v>
      </c>
      <c r="J491" s="9" cm="1">
        <f t="array" ref="J491">_FV(Table3[[#This Row],[Company]],"Volume")</f>
        <v>673866</v>
      </c>
      <c r="K491" s="9" cm="1">
        <f t="array" ref="K491">_FV(Table3[[#This Row],[Company]],"Volume average",TRUE)</f>
        <v>1037526</v>
      </c>
      <c r="L491" s="12">
        <f>Table3[[#This Row],[Volume]]/Table3[[#This Row],[Volume average]]</f>
        <v>0.64949312113624136</v>
      </c>
      <c r="M491" s="10">
        <f>(Table3[[#This Row],[Price]]-Table3[[#This Row],[52 week high]])/Table3[[#This Row],[52 week high]]</f>
        <v>-6.0961313012895708E-2</v>
      </c>
      <c r="N491" s="4" cm="1">
        <f t="array" ref="N491">_FV(Table3[[#This Row],[Company]],"52 week high",TRUE)</f>
        <v>110.89</v>
      </c>
      <c r="O491" s="4" cm="1">
        <f t="array" ref="O491">_FV(Table3[[#This Row],[Company]],"52 week low",TRUE)</f>
        <v>28.4</v>
      </c>
      <c r="P491" s="10">
        <f>(Table3[[#This Row],[Price]]-Table3[[#This Row],[52 week low]]) /Table3[[#This Row],[52 week low]]</f>
        <v>2.6665492957746477</v>
      </c>
    </row>
    <row r="492" spans="1:16" ht="24.75" x14ac:dyDescent="0.25">
      <c r="A492" t="e" vm="494">
        <v>#VALUE!</v>
      </c>
      <c r="B492" s="3" t="str" cm="1">
        <f t="array" ref="B492">_FV(Table3[[#This Row],[Company]],"Ticker symbol",TRUE)</f>
        <v>EFX</v>
      </c>
      <c r="C492" s="18" t="str" cm="1">
        <f t="array" ref="C492">_FV(A492,"Industry")</f>
        <v>Professional &amp; Commercial Services</v>
      </c>
      <c r="D492" s="4" cm="1">
        <f t="array" ref="D492">_FV(Table3[[#This Row],[Company]],"Price")</f>
        <v>174.9</v>
      </c>
      <c r="E492" s="8" cm="1">
        <f t="array" ref="E492">_FV(Table3[[#This Row],[Company]],"P/E",TRUE)</f>
        <v>40.904800000000002</v>
      </c>
      <c r="F492" s="5" cm="1">
        <f t="array" ref="F492">_FV(Table3[[#This Row],[Company]],"Change (%)",TRUE)</f>
        <v>1.0165E-2</v>
      </c>
      <c r="G492" s="22" cm="1">
        <f t="array" ref="G492">_FV(Table3[[#This Row],[Company]],"Change % (Extended hours)",TRUE)</f>
        <v>0</v>
      </c>
      <c r="H492" s="8" cm="1">
        <f t="array" ref="H492">_FV(Table3[[#This Row],[Company]],"Beta")</f>
        <v>1.3152999999999999</v>
      </c>
      <c r="I492" s="6" cm="1">
        <f t="array" ref="I492">_FV(Table3[[#This Row],[Company]],"Market cap",TRUE)</f>
        <v>21086390000</v>
      </c>
      <c r="J492" s="9" cm="1">
        <f t="array" ref="J492">_FV(Table3[[#This Row],[Company]],"Volume")</f>
        <v>641862</v>
      </c>
      <c r="K492" s="9" cm="1">
        <f t="array" ref="K492">_FV(Table3[[#This Row],[Company]],"Volume average",TRUE)</f>
        <v>995653</v>
      </c>
      <c r="L492" s="12">
        <f>Table3[[#This Row],[Volume]]/Table3[[#This Row],[Volume average]]</f>
        <v>0.64466435595533789</v>
      </c>
      <c r="M492" s="10">
        <f>(Table3[[#This Row],[Price]]-Table3[[#This Row],[52 week high]])/Table3[[#This Row],[52 week high]]</f>
        <v>-0.10978775385555044</v>
      </c>
      <c r="N492" s="4" cm="1">
        <f t="array" ref="N492">_FV(Table3[[#This Row],[Company]],"52 week high",TRUE)</f>
        <v>196.47</v>
      </c>
      <c r="O492" s="4" cm="1">
        <f t="array" ref="O492">_FV(Table3[[#This Row],[Company]],"52 week low",TRUE)</f>
        <v>103.01</v>
      </c>
      <c r="P492" s="10">
        <f>(Table3[[#This Row],[Price]]-Table3[[#This Row],[52 week low]]) /Table3[[#This Row],[52 week low]]</f>
        <v>0.6978934084069508</v>
      </c>
    </row>
    <row r="493" spans="1:16" ht="24.75" x14ac:dyDescent="0.25">
      <c r="A493" t="e" vm="495">
        <v>#VALUE!</v>
      </c>
      <c r="B493" s="3" t="str" cm="1">
        <f t="array" ref="B493">_FV(Table3[[#This Row],[Company]],"Ticker symbol",TRUE)</f>
        <v>IEX</v>
      </c>
      <c r="C493" s="18" t="str" cm="1">
        <f t="array" ref="C493">_FV(A493,"Industry")</f>
        <v>Machinery, Equipment &amp; Components</v>
      </c>
      <c r="D493" s="4" cm="1">
        <f t="array" ref="D493">_FV(Table3[[#This Row],[Company]],"Price")</f>
        <v>197.64</v>
      </c>
      <c r="E493" s="8" cm="1">
        <f t="array" ref="E493">_FV(Table3[[#This Row],[Company]],"P/E",TRUE)</f>
        <v>40.207099999999997</v>
      </c>
      <c r="F493" s="5" cm="1">
        <f t="array" ref="F493">_FV(Table3[[#This Row],[Company]],"Change (%)",TRUE)</f>
        <v>-5.535E-3</v>
      </c>
      <c r="G493" s="22" cm="1">
        <f t="array" ref="G493">_FV(Table3[[#This Row],[Company]],"Change % (Extended hours)",TRUE)</f>
        <v>0</v>
      </c>
      <c r="H493" s="8" cm="1">
        <f t="array" ref="H493">_FV(Table3[[#This Row],[Company]],"Beta")</f>
        <v>1.0781000000000001</v>
      </c>
      <c r="I493" s="6" cm="1">
        <f t="array" ref="I493">_FV(Table3[[#This Row],[Company]],"Market cap",TRUE)</f>
        <v>15082330000</v>
      </c>
      <c r="J493" s="9" cm="1">
        <f t="array" ref="J493">_FV(Table3[[#This Row],[Company]],"Volume")</f>
        <v>291633</v>
      </c>
      <c r="K493" s="9" cm="1">
        <f t="array" ref="K493">_FV(Table3[[#This Row],[Company]],"Volume average",TRUE)</f>
        <v>453889</v>
      </c>
      <c r="L493" s="12">
        <f>Table3[[#This Row],[Volume]]/Table3[[#This Row],[Volume average]]</f>
        <v>0.64252052814674954</v>
      </c>
      <c r="M493" s="10">
        <f>(Table3[[#This Row],[Price]]-Table3[[#This Row],[52 week high]])/Table3[[#This Row],[52 week high]]</f>
        <v>-6.6458835199093194E-2</v>
      </c>
      <c r="N493" s="4" cm="1">
        <f t="array" ref="N493">_FV(Table3[[#This Row],[Company]],"52 week high",TRUE)</f>
        <v>211.71</v>
      </c>
      <c r="O493" s="4" cm="1">
        <f t="array" ref="O493">_FV(Table3[[#This Row],[Company]],"52 week low",TRUE)</f>
        <v>104.55500000000001</v>
      </c>
      <c r="P493" s="10">
        <f>(Table3[[#This Row],[Price]]-Table3[[#This Row],[52 week low]]) /Table3[[#This Row],[52 week low]]</f>
        <v>0.89029697288508414</v>
      </c>
    </row>
    <row r="494" spans="1:16" x14ac:dyDescent="0.25">
      <c r="A494" t="e" vm="496">
        <v>#VALUE!</v>
      </c>
      <c r="B494" s="3" t="str" cm="1">
        <f t="array" ref="B494">_FV(Table3[[#This Row],[Company]],"Ticker symbol",TRUE)</f>
        <v>JKHY</v>
      </c>
      <c r="C494" s="18" t="str" cm="1">
        <f t="array" ref="C494">_FV(A494,"Industry")</f>
        <v>Software &amp; IT Services</v>
      </c>
      <c r="D494" s="4" cm="1">
        <f t="array" ref="D494">_FV(Table3[[#This Row],[Company]],"Price")</f>
        <v>148.88999999999999</v>
      </c>
      <c r="E494" s="8" cm="1">
        <f t="array" ref="E494">_FV(Table3[[#This Row],[Company]],"P/E",TRUE)</f>
        <v>38.802</v>
      </c>
      <c r="F494" s="5" cm="1">
        <f t="array" ref="F494">_FV(Table3[[#This Row],[Company]],"Change (%)",TRUE)</f>
        <v>-1.3974E-2</v>
      </c>
      <c r="G494" s="22" cm="1">
        <f t="array" ref="G494">_FV(Table3[[#This Row],[Company]],"Change % (Extended hours)",TRUE)</f>
        <v>4.5000000000000005E-3</v>
      </c>
      <c r="H494" s="8" cm="1">
        <f t="array" ref="H494">_FV(Table3[[#This Row],[Company]],"Beta")</f>
        <v>0.57989999999999997</v>
      </c>
      <c r="I494" s="6" cm="1">
        <f t="array" ref="I494">_FV(Table3[[#This Row],[Company]],"Market cap",TRUE)</f>
        <v>11487670000</v>
      </c>
      <c r="J494" s="9" cm="1">
        <f t="array" ref="J494">_FV(Table3[[#This Row],[Company]],"Volume")</f>
        <v>523911</v>
      </c>
      <c r="K494" s="9" cm="1">
        <f t="array" ref="K494">_FV(Table3[[#This Row],[Company]],"Volume average",TRUE)</f>
        <v>816454</v>
      </c>
      <c r="L494" s="12">
        <f>Table3[[#This Row],[Volume]]/Table3[[#This Row],[Volume average]]</f>
        <v>0.64169077498548599</v>
      </c>
      <c r="M494" s="10">
        <f>(Table3[[#This Row],[Price]]-Table3[[#This Row],[52 week high]])/Table3[[#This Row],[52 week high]]</f>
        <v>-0.25918001791223011</v>
      </c>
      <c r="N494" s="4" cm="1">
        <f t="array" ref="N494">_FV(Table3[[#This Row],[Company]],"52 week high",TRUE)</f>
        <v>200.98</v>
      </c>
      <c r="O494" s="4" cm="1">
        <f t="array" ref="O494">_FV(Table3[[#This Row],[Company]],"52 week low",TRUE)</f>
        <v>123.64</v>
      </c>
      <c r="P494" s="10">
        <f>(Table3[[#This Row],[Price]]-Table3[[#This Row],[52 week low]]) /Table3[[#This Row],[52 week low]]</f>
        <v>0.20422193464898081</v>
      </c>
    </row>
    <row r="495" spans="1:16" x14ac:dyDescent="0.25">
      <c r="A495" t="e" vm="497">
        <v>#VALUE!</v>
      </c>
      <c r="B495" s="3" t="str" cm="1">
        <f t="array" ref="B495">_FV(Table3[[#This Row],[Company]],"Ticker symbol",TRUE)</f>
        <v>MGM</v>
      </c>
      <c r="C495" s="18" t="str" cm="1">
        <f t="array" ref="C495">_FV(A495,"Industry")</f>
        <v>Hotels &amp; Entertainment Services</v>
      </c>
      <c r="D495" s="4" cm="1">
        <f t="array" ref="D495">_FV(Table3[[#This Row],[Company]],"Price")</f>
        <v>37.479999999999997</v>
      </c>
      <c r="E495" s="8" cm="1">
        <f t="array" ref="E495">_FV(Table3[[#This Row],[Company]],"P/E",TRUE)</f>
        <v>0</v>
      </c>
      <c r="F495" s="5" cm="1">
        <f t="array" ref="F495">_FV(Table3[[#This Row],[Company]],"Change (%)",TRUE)</f>
        <v>-9.7099999999999999E-3</v>
      </c>
      <c r="G495" s="22" cm="1">
        <f t="array" ref="G495">_FV(Table3[[#This Row],[Company]],"Change % (Extended hours)",TRUE)</f>
        <v>-2.6679999999999998E-4</v>
      </c>
      <c r="H495" s="8" cm="1">
        <f t="array" ref="H495">_FV(Table3[[#This Row],[Company]],"Beta")</f>
        <v>2.4975999999999998</v>
      </c>
      <c r="I495" s="6" cm="1">
        <f t="array" ref="I495">_FV(Table3[[#This Row],[Company]],"Market cap",TRUE)</f>
        <v>18730200000</v>
      </c>
      <c r="J495" s="9" cm="1">
        <f t="array" ref="J495">_FV(Table3[[#This Row],[Company]],"Volume")</f>
        <v>6687314</v>
      </c>
      <c r="K495" s="9" cm="1">
        <f t="array" ref="K495">_FV(Table3[[#This Row],[Company]],"Volume average",TRUE)</f>
        <v>10431828</v>
      </c>
      <c r="L495" s="12">
        <f>Table3[[#This Row],[Volume]]/Table3[[#This Row],[Volume average]]</f>
        <v>0.64104910472066834</v>
      </c>
      <c r="M495" s="10">
        <f>(Table3[[#This Row],[Price]]-Table3[[#This Row],[52 week high]])/Table3[[#This Row],[52 week high]]</f>
        <v>-6.0886995740415936E-2</v>
      </c>
      <c r="N495" s="4" cm="1">
        <f t="array" ref="N495">_FV(Table3[[#This Row],[Company]],"52 week high",TRUE)</f>
        <v>39.909999999999997</v>
      </c>
      <c r="O495" s="4" cm="1">
        <f t="array" ref="O495">_FV(Table3[[#This Row],[Company]],"52 week low",TRUE)</f>
        <v>5.9001000000000001</v>
      </c>
      <c r="P495" s="10">
        <f>(Table3[[#This Row],[Price]]-Table3[[#This Row],[52 week low]]) /Table3[[#This Row],[52 week low]]</f>
        <v>5.3524347044965328</v>
      </c>
    </row>
    <row r="496" spans="1:16" x14ac:dyDescent="0.25">
      <c r="A496" t="e" vm="498">
        <v>#VALUE!</v>
      </c>
      <c r="B496" s="3" t="str" cm="1">
        <f t="array" ref="B496">_FV(Table3[[#This Row],[Company]],"Ticker symbol",TRUE)</f>
        <v>NWL</v>
      </c>
      <c r="C496" s="18" t="str" cm="1">
        <f t="array" ref="C496">_FV(A496,"Industry")</f>
        <v>Household Goods</v>
      </c>
      <c r="D496" s="4" cm="1">
        <f t="array" ref="D496">_FV(Table3[[#This Row],[Company]],"Price")</f>
        <v>24.88</v>
      </c>
      <c r="E496" s="8" cm="1">
        <f t="array" ref="E496">_FV(Table3[[#This Row],[Company]],"P/E",TRUE)</f>
        <v>53.421599999999998</v>
      </c>
      <c r="F496" s="5" cm="1">
        <f t="array" ref="F496">_FV(Table3[[#This Row],[Company]],"Change (%)",TRUE)</f>
        <v>-1.2698000000000001E-2</v>
      </c>
      <c r="G496" s="22" cm="1">
        <f t="array" ref="G496">_FV(Table3[[#This Row],[Company]],"Change % (Extended hours)",TRUE)</f>
        <v>2.0100000000000001E-3</v>
      </c>
      <c r="H496" s="8" cm="1">
        <f t="array" ref="H496">_FV(Table3[[#This Row],[Company]],"Beta")</f>
        <v>0.92079999999999995</v>
      </c>
      <c r="I496" s="6" cm="1">
        <f t="array" ref="I496">_FV(Table3[[#This Row],[Company]],"Market cap",TRUE)</f>
        <v>10699920000</v>
      </c>
      <c r="J496" s="9" cm="1">
        <f t="array" ref="J496">_FV(Table3[[#This Row],[Company]],"Volume")</f>
        <v>2095158</v>
      </c>
      <c r="K496" s="9" cm="1">
        <f t="array" ref="K496">_FV(Table3[[#This Row],[Company]],"Volume average",TRUE)</f>
        <v>3319727</v>
      </c>
      <c r="L496" s="12">
        <f>Table3[[#This Row],[Volume]]/Table3[[#This Row],[Volume average]]</f>
        <v>0.63112358335489638</v>
      </c>
      <c r="M496" s="10">
        <f>(Table3[[#This Row],[Price]]-Table3[[#This Row],[52 week high]])/Table3[[#This Row],[52 week high]]</f>
        <v>-7.4748977314987045E-2</v>
      </c>
      <c r="N496" s="4" cm="1">
        <f t="array" ref="N496">_FV(Table3[[#This Row],[Company]],"52 week high",TRUE)</f>
        <v>26.89</v>
      </c>
      <c r="O496" s="4" cm="1">
        <f t="array" ref="O496">_FV(Table3[[#This Row],[Company]],"52 week low",TRUE)</f>
        <v>10.44</v>
      </c>
      <c r="P496" s="10">
        <f>(Table3[[#This Row],[Price]]-Table3[[#This Row],[52 week low]]) /Table3[[#This Row],[52 week low]]</f>
        <v>1.3831417624521074</v>
      </c>
    </row>
    <row r="497" spans="1:16" x14ac:dyDescent="0.25">
      <c r="A497" t="e" vm="499">
        <v>#VALUE!</v>
      </c>
      <c r="B497" s="3" t="str" cm="1">
        <f t="array" ref="B497">_FV(Table3[[#This Row],[Company]],"Ticker symbol",TRUE)</f>
        <v>MAA</v>
      </c>
      <c r="C497" s="18" t="str" cm="1">
        <f t="array" ref="C497">_FV(A497,"Industry")</f>
        <v>Residential &amp; Commercial REIT</v>
      </c>
      <c r="D497" s="4" cm="1">
        <f t="array" ref="D497">_FV(Table3[[#This Row],[Company]],"Price")</f>
        <v>134.72999999999999</v>
      </c>
      <c r="E497" s="8" cm="1">
        <f t="array" ref="E497">_FV(Table3[[#This Row],[Company]],"P/E",TRUE)</f>
        <v>61.2151</v>
      </c>
      <c r="F497" s="5" cm="1">
        <f t="array" ref="F497">_FV(Table3[[#This Row],[Company]],"Change (%)",TRUE)</f>
        <v>3.725E-3</v>
      </c>
      <c r="G497" s="22" cm="1">
        <f t="array" ref="G497">_FV(Table3[[#This Row],[Company]],"Change % (Extended hours)",TRUE)</f>
        <v>0</v>
      </c>
      <c r="H497" s="8" cm="1">
        <f t="array" ref="H497">_FV(Table3[[#This Row],[Company]],"Beta")</f>
        <v>0.62339999999999995</v>
      </c>
      <c r="I497" s="6" cm="1">
        <f t="array" ref="I497">_FV(Table3[[#This Row],[Company]],"Market cap",TRUE)</f>
        <v>15354480000</v>
      </c>
      <c r="J497" s="9" cm="1">
        <f t="array" ref="J497">_FV(Table3[[#This Row],[Company]],"Volume")</f>
        <v>440482</v>
      </c>
      <c r="K497" s="9" cm="1">
        <f t="array" ref="K497">_FV(Table3[[#This Row],[Company]],"Volume average",TRUE)</f>
        <v>726365</v>
      </c>
      <c r="L497" s="12">
        <f>Table3[[#This Row],[Volume]]/Table3[[#This Row],[Volume average]]</f>
        <v>0.60641963751006722</v>
      </c>
      <c r="M497" s="10">
        <f>(Table3[[#This Row],[Price]]-Table3[[#This Row],[52 week high]])/Table3[[#This Row],[52 week high]]</f>
        <v>-5.7700377675199331E-2</v>
      </c>
      <c r="N497" s="4" cm="1">
        <f t="array" ref="N497">_FV(Table3[[#This Row],[Company]],"52 week high",TRUE)</f>
        <v>142.97999999999999</v>
      </c>
      <c r="O497" s="4" cm="1">
        <f t="array" ref="O497">_FV(Table3[[#This Row],[Company]],"52 week low",TRUE)</f>
        <v>82.000100000000003</v>
      </c>
      <c r="P497" s="10">
        <f>(Table3[[#This Row],[Price]]-Table3[[#This Row],[52 week low]]) /Table3[[#This Row],[52 week low]]</f>
        <v>0.64304677677222322</v>
      </c>
    </row>
    <row r="498" spans="1:16" x14ac:dyDescent="0.25">
      <c r="A498" t="e" vm="500">
        <v>#VALUE!</v>
      </c>
      <c r="B498" s="3" t="str" cm="1">
        <f t="array" ref="B498">_FV(Table3[[#This Row],[Company]],"Ticker symbol",TRUE)</f>
        <v>MLM</v>
      </c>
      <c r="C498" s="18" t="str" cm="1">
        <f t="array" ref="C498">_FV(A498,"Industry")</f>
        <v>Construction Materials</v>
      </c>
      <c r="D498" s="4" cm="1">
        <f t="array" ref="D498">_FV(Table3[[#This Row],[Company]],"Price")</f>
        <v>332.8</v>
      </c>
      <c r="E498" s="8" cm="1">
        <f t="array" ref="E498">_FV(Table3[[#This Row],[Company]],"P/E",TRUE)</f>
        <v>28.930900000000001</v>
      </c>
      <c r="F498" s="5" cm="1">
        <f t="array" ref="F498">_FV(Table3[[#This Row],[Company]],"Change (%)",TRUE)</f>
        <v>-3.8909999999999999E-3</v>
      </c>
      <c r="G498" s="22" cm="1">
        <f t="array" ref="G498">_FV(Table3[[#This Row],[Company]],"Change % (Extended hours)",TRUE)</f>
        <v>0</v>
      </c>
      <c r="H498" s="8" cm="1">
        <f t="array" ref="H498">_FV(Table3[[#This Row],[Company]],"Beta")</f>
        <v>0.65669999999999995</v>
      </c>
      <c r="I498" s="6" cm="1">
        <f t="array" ref="I498">_FV(Table3[[#This Row],[Company]],"Market cap",TRUE)</f>
        <v>20810010000</v>
      </c>
      <c r="J498" s="9" cm="1">
        <f t="array" ref="J498">_FV(Table3[[#This Row],[Company]],"Volume")</f>
        <v>296438</v>
      </c>
      <c r="K498" s="9" cm="1">
        <f t="array" ref="K498">_FV(Table3[[#This Row],[Company]],"Volume average",TRUE)</f>
        <v>509617</v>
      </c>
      <c r="L498" s="12">
        <f>Table3[[#This Row],[Volume]]/Table3[[#This Row],[Volume average]]</f>
        <v>0.58168781653673252</v>
      </c>
      <c r="M498" s="10">
        <f>(Table3[[#This Row],[Price]]-Table3[[#This Row],[52 week high]])/Table3[[#This Row],[52 week high]]</f>
        <v>-5.8717049439981871E-2</v>
      </c>
      <c r="N498" s="4" cm="1">
        <f t="array" ref="N498">_FV(Table3[[#This Row],[Company]],"52 week high",TRUE)</f>
        <v>353.56</v>
      </c>
      <c r="O498" s="4" cm="1">
        <f t="array" ref="O498">_FV(Table3[[#This Row],[Company]],"52 week low",TRUE)</f>
        <v>135.08000000000001</v>
      </c>
      <c r="P498" s="10">
        <f>(Table3[[#This Row],[Price]]-Table3[[#This Row],[52 week low]]) /Table3[[#This Row],[52 week low]]</f>
        <v>1.4637251998815515</v>
      </c>
    </row>
    <row r="499" spans="1:16" x14ac:dyDescent="0.25">
      <c r="A499" t="e" vm="501">
        <v>#VALUE!</v>
      </c>
      <c r="B499" s="3" t="str" cm="1">
        <f t="array" ref="B499">_FV(Table3[[#This Row],[Company]],"Ticker symbol",TRUE)</f>
        <v>PRGO</v>
      </c>
      <c r="C499" s="18" t="str" cm="1">
        <f t="array" ref="C499">_FV(A499,"Industry")</f>
        <v>Pharmaceuticals</v>
      </c>
      <c r="D499" s="4" cm="1">
        <f t="array" ref="D499">_FV(Table3[[#This Row],[Company]],"Price")</f>
        <v>40.950000000000003</v>
      </c>
      <c r="E499" s="8" cm="1">
        <f t="array" ref="E499">_FV(Table3[[#This Row],[Company]],"P/E",TRUE)</f>
        <v>0</v>
      </c>
      <c r="F499" s="5" cm="1">
        <f t="array" ref="F499">_FV(Table3[[#This Row],[Company]],"Change (%)",TRUE)</f>
        <v>-2.0802999999999999E-2</v>
      </c>
      <c r="G499" s="22" cm="1">
        <f t="array" ref="G499">_FV(Table3[[#This Row],[Company]],"Change % (Extended hours)",TRUE)</f>
        <v>0</v>
      </c>
      <c r="H499" s="8" cm="1">
        <f t="array" ref="H499">_FV(Table3[[#This Row],[Company]],"Beta")</f>
        <v>1.2209000000000001</v>
      </c>
      <c r="I499" s="6" cm="1">
        <f t="array" ref="I499">_FV(Table3[[#This Row],[Company]],"Market cap",TRUE)</f>
        <v>5566082000</v>
      </c>
      <c r="J499" s="9" cm="1">
        <f t="array" ref="J499">_FV(Table3[[#This Row],[Company]],"Volume")</f>
        <v>1054434</v>
      </c>
      <c r="K499" s="9" cm="1">
        <f t="array" ref="K499">_FV(Table3[[#This Row],[Company]],"Volume average",TRUE)</f>
        <v>1912294</v>
      </c>
      <c r="L499" s="12">
        <f>Table3[[#This Row],[Volume]]/Table3[[#This Row],[Volume average]]</f>
        <v>0.55139743156648502</v>
      </c>
      <c r="M499" s="10">
        <f>(Table3[[#This Row],[Price]]-Table3[[#This Row],[52 week high]])/Table3[[#This Row],[52 week high]]</f>
        <v>-0.30392656807751139</v>
      </c>
      <c r="N499" s="4" cm="1">
        <f t="array" ref="N499">_FV(Table3[[#This Row],[Company]],"52 week high",TRUE)</f>
        <v>58.83</v>
      </c>
      <c r="O499" s="4" cm="1">
        <f t="array" ref="O499">_FV(Table3[[#This Row],[Company]],"52 week low",TRUE)</f>
        <v>38.200000000000003</v>
      </c>
      <c r="P499" s="10">
        <f>(Table3[[#This Row],[Price]]-Table3[[#This Row],[52 week low]]) /Table3[[#This Row],[52 week low]]</f>
        <v>7.1989528795811511E-2</v>
      </c>
    </row>
    <row r="500" spans="1:16" x14ac:dyDescent="0.25">
      <c r="A500" t="e" vm="502">
        <v>#VALUE!</v>
      </c>
      <c r="B500" s="3" t="str" cm="1">
        <f t="array" ref="B500">_FV(Table3[[#This Row],[Company]],"Ticker symbol",TRUE)</f>
        <v>RCL</v>
      </c>
      <c r="C500" s="18" t="str" cm="1">
        <f t="array" ref="C500">_FV(A500,"Industry")</f>
        <v>Hotels &amp; Entertainment Services</v>
      </c>
      <c r="D500" s="4" cm="1">
        <f t="array" ref="D500">_FV(Table3[[#This Row],[Company]],"Price")</f>
        <v>89.56</v>
      </c>
      <c r="E500" s="8" cm="1">
        <f t="array" ref="E500">_FV(Table3[[#This Row],[Company]],"P/E",TRUE)</f>
        <v>0</v>
      </c>
      <c r="F500" s="5" cm="1">
        <f t="array" ref="F500">_FV(Table3[[#This Row],[Company]],"Change (%)",TRUE)</f>
        <v>1.8769000000000001E-2</v>
      </c>
      <c r="G500" s="22" cm="1">
        <f t="array" ref="G500">_FV(Table3[[#This Row],[Company]],"Change % (Extended hours)",TRUE)</f>
        <v>3.2379999999999996E-3</v>
      </c>
      <c r="H500" s="8" cm="1">
        <f t="array" ref="H500">_FV(Table3[[#This Row],[Company]],"Beta")</f>
        <v>2.9565000000000001</v>
      </c>
      <c r="I500" s="6" cm="1">
        <f t="array" ref="I500">_FV(Table3[[#This Row],[Company]],"Market cap",TRUE)</f>
        <v>22378290000</v>
      </c>
      <c r="J500" s="9" cm="1">
        <f t="array" ref="J500">_FV(Table3[[#This Row],[Company]],"Volume")</f>
        <v>3774773</v>
      </c>
      <c r="K500" s="9" cm="1">
        <f t="array" ref="K500">_FV(Table3[[#This Row],[Company]],"Volume average",TRUE)</f>
        <v>6916597</v>
      </c>
      <c r="L500" s="12">
        <f>Table3[[#This Row],[Volume]]/Table3[[#This Row],[Volume average]]</f>
        <v>0.54575581026334197</v>
      </c>
      <c r="M500" s="10">
        <f>(Table3[[#This Row],[Price]]-Table3[[#This Row],[52 week high]])/Table3[[#This Row],[52 week high]]</f>
        <v>-9.7541313986295786E-2</v>
      </c>
      <c r="N500" s="4" cm="1">
        <f t="array" ref="N500">_FV(Table3[[#This Row],[Company]],"52 week high",TRUE)</f>
        <v>99.24</v>
      </c>
      <c r="O500" s="4" cm="1">
        <f t="array" ref="O500">_FV(Table3[[#This Row],[Company]],"52 week low",TRUE)</f>
        <v>19.25</v>
      </c>
      <c r="P500" s="10">
        <f>(Table3[[#This Row],[Price]]-Table3[[#This Row],[52 week low]]) /Table3[[#This Row],[52 week low]]</f>
        <v>3.6524675324675324</v>
      </c>
    </row>
    <row r="501" spans="1:16" x14ac:dyDescent="0.25">
      <c r="A501" t="e" vm="503">
        <v>#VALUE!</v>
      </c>
      <c r="B501" s="3" t="str" cm="1">
        <f t="array" ref="B501">_FV(Table3[[#This Row],[Company]],"Ticker symbol",TRUE)</f>
        <v>APD</v>
      </c>
      <c r="C501" s="18" t="str" cm="1">
        <f t="array" ref="C501">_FV(A501,"Industry")</f>
        <v>Chemicals</v>
      </c>
      <c r="D501" s="4" cm="1">
        <f t="array" ref="D501">_FV(Table3[[#This Row],[Company]],"Price")</f>
        <v>267.51</v>
      </c>
      <c r="E501" s="8" cm="1">
        <f t="array" ref="E501">_FV(Table3[[#This Row],[Company]],"P/E",TRUE)</f>
        <v>31.2865</v>
      </c>
      <c r="F501" s="5" cm="1">
        <f t="array" ref="F501">_FV(Table3[[#This Row],[Company]],"Change (%)",TRUE)</f>
        <v>2.3610000000000003E-3</v>
      </c>
      <c r="G501" s="22" cm="1">
        <f t="array" ref="G501">_FV(Table3[[#This Row],[Company]],"Change % (Extended hours)",TRUE)</f>
        <v>-1.121E-3</v>
      </c>
      <c r="H501" s="8" cm="1">
        <f t="array" ref="H501">_FV(Table3[[#This Row],[Company]],"Beta")</f>
        <v>0.76239999999999997</v>
      </c>
      <c r="I501" s="6" cm="1">
        <f t="array" ref="I501">_FV(Table3[[#This Row],[Company]],"Market cap",TRUE)</f>
        <v>59054380000</v>
      </c>
      <c r="J501" s="9" cm="1">
        <f t="array" ref="J501">_FV(Table3[[#This Row],[Company]],"Volume")</f>
        <v>744430</v>
      </c>
      <c r="K501" s="9" cm="1">
        <f t="array" ref="K501">_FV(Table3[[#This Row],[Company]],"Volume average",TRUE)</f>
        <v>1434924</v>
      </c>
      <c r="L501" s="12">
        <f>Table3[[#This Row],[Volume]]/Table3[[#This Row],[Volume average]]</f>
        <v>0.51879402672197272</v>
      </c>
      <c r="M501" s="10">
        <f>(Table3[[#This Row],[Price]]-Table3[[#This Row],[52 week high]])/Table3[[#This Row],[52 week high]]</f>
        <v>-0.18414712251059806</v>
      </c>
      <c r="N501" s="4" cm="1">
        <f t="array" ref="N501">_FV(Table3[[#This Row],[Company]],"52 week high",TRUE)</f>
        <v>327.89</v>
      </c>
      <c r="O501" s="4" cm="1">
        <f t="array" ref="O501">_FV(Table3[[#This Row],[Company]],"52 week low",TRUE)</f>
        <v>167.43</v>
      </c>
      <c r="P501" s="10">
        <f>(Table3[[#This Row],[Price]]-Table3[[#This Row],[52 week low]]) /Table3[[#This Row],[52 week low]]</f>
        <v>0.59774234008242244</v>
      </c>
    </row>
    <row r="502" spans="1:16" x14ac:dyDescent="0.25">
      <c r="A502" t="e" vm="504">
        <v>#VALUE!</v>
      </c>
      <c r="B502" s="3" t="str" cm="1">
        <f t="array" ref="B502">_FV(Table3[[#This Row],[Company]],"Ticker symbol",TRUE)</f>
        <v>ALB</v>
      </c>
      <c r="C502" s="18" t="str" cm="1">
        <f t="array" ref="C502">_FV(A502,"Industry")</f>
        <v>Chemicals</v>
      </c>
      <c r="D502" s="4" cm="1">
        <f t="array" ref="D502">_FV(Table3[[#This Row],[Company]],"Price")</f>
        <v>145.77000000000001</v>
      </c>
      <c r="E502" s="8" cm="1">
        <f t="array" ref="E502">_FV(Table3[[#This Row],[Company]],"P/E",TRUE)</f>
        <v>39.983600000000003</v>
      </c>
      <c r="F502" s="5" cm="1">
        <f t="array" ref="F502">_FV(Table3[[#This Row],[Company]],"Change (%)",TRUE)</f>
        <v>3.6108000000000001E-2</v>
      </c>
      <c r="G502" s="22" cm="1">
        <f t="array" ref="G502">_FV(Table3[[#This Row],[Company]],"Change % (Extended hours)",TRUE)</f>
        <v>9.6040000000000003E-4</v>
      </c>
      <c r="H502" s="8" cm="1">
        <f t="array" ref="H502">_FV(Table3[[#This Row],[Company]],"Beta")</f>
        <v>1.5762</v>
      </c>
      <c r="I502" s="6" cm="1">
        <f t="array" ref="I502">_FV(Table3[[#This Row],[Company]],"Market cap",TRUE)</f>
        <v>16409020000</v>
      </c>
      <c r="J502" s="9" cm="1">
        <f t="array" ref="J502">_FV(Table3[[#This Row],[Company]],"Volume")</f>
        <v>1219228</v>
      </c>
      <c r="K502" s="9" cm="1">
        <f t="array" ref="K502">_FV(Table3[[#This Row],[Company]],"Volume average",TRUE)</f>
        <v>2360682</v>
      </c>
      <c r="L502" s="12">
        <f>Table3[[#This Row],[Volume]]/Table3[[#This Row],[Volume average]]</f>
        <v>0.51647278201807778</v>
      </c>
      <c r="M502" s="10">
        <f>(Table3[[#This Row],[Price]]-Table3[[#This Row],[52 week high]])/Table3[[#This Row],[52 week high]]</f>
        <v>-0.22606848951420219</v>
      </c>
      <c r="N502" s="4" cm="1">
        <f t="array" ref="N502">_FV(Table3[[#This Row],[Company]],"52 week high",TRUE)</f>
        <v>188.35</v>
      </c>
      <c r="O502" s="4" cm="1">
        <f t="array" ref="O502">_FV(Table3[[#This Row],[Company]],"52 week low",TRUE)</f>
        <v>48.890099999999997</v>
      </c>
      <c r="P502" s="10">
        <f>(Table3[[#This Row],[Price]]-Table3[[#This Row],[52 week low]]) /Table3[[#This Row],[52 week low]]</f>
        <v>1.9815852289113753</v>
      </c>
    </row>
    <row r="503" spans="1:16" x14ac:dyDescent="0.25">
      <c r="A503" t="e" vm="505">
        <v>#VALUE!</v>
      </c>
      <c r="B503" s="3" t="str" cm="1">
        <f t="array" ref="B503">_FV(Table3[[#This Row],[Company]],"Ticker symbol",TRUE)</f>
        <v>UA</v>
      </c>
      <c r="C503" s="18" t="str" cm="1">
        <f t="array" ref="C503">_FV(A503,"Industry")</f>
        <v>Textiles &amp; Apparel</v>
      </c>
      <c r="D503" s="4" cm="1">
        <f t="array" ref="D503">_FV(Table3[[#This Row],[Company]],"Price")</f>
        <v>18.71</v>
      </c>
      <c r="E503" s="8" cm="1">
        <f t="array" ref="E503">_FV(Table3[[#This Row],[Company]],"P/E",TRUE)</f>
        <v>0</v>
      </c>
      <c r="F503" s="5" cm="1">
        <f t="array" ref="F503">_FV(Table3[[#This Row],[Company]],"Change (%)",TRUE)</f>
        <v>-2.0931000000000002E-2</v>
      </c>
      <c r="G503" s="22" cm="1">
        <f t="array" ref="G503">_FV(Table3[[#This Row],[Company]],"Change % (Extended hours)",TRUE)</f>
        <v>-5.3449999999999993E-4</v>
      </c>
      <c r="H503" s="8" cm="1">
        <f t="array" ref="H503">_FV(Table3[[#This Row],[Company]],"Beta")</f>
        <v>1.2467999999999999</v>
      </c>
      <c r="I503" s="6" cm="1">
        <f t="array" ref="I503">_FV(Table3[[#This Row],[Company]],"Market cap",TRUE)</f>
        <v>9548192000</v>
      </c>
      <c r="J503" s="9" cm="1">
        <f t="array" ref="J503">_FV(Table3[[#This Row],[Company]],"Volume")</f>
        <v>2126589</v>
      </c>
      <c r="K503" s="9" cm="1">
        <f t="array" ref="K503">_FV(Table3[[#This Row],[Company]],"Volume average",TRUE)</f>
        <v>4213189</v>
      </c>
      <c r="L503" s="12">
        <f>Table3[[#This Row],[Volume]]/Table3[[#This Row],[Volume average]]</f>
        <v>0.50474569263329983</v>
      </c>
      <c r="M503" s="10">
        <f>(Table3[[#This Row],[Price]]-Table3[[#This Row],[52 week high]])/Table3[[#This Row],[52 week high]]</f>
        <v>-5.1217038539553651E-2</v>
      </c>
      <c r="N503" s="4" cm="1">
        <f t="array" ref="N503">_FV(Table3[[#This Row],[Company]],"52 week high",TRUE)</f>
        <v>19.72</v>
      </c>
      <c r="O503" s="4" cm="1">
        <f t="array" ref="O503">_FV(Table3[[#This Row],[Company]],"52 week low",TRUE)</f>
        <v>6.37</v>
      </c>
      <c r="P503" s="10">
        <f>(Table3[[#This Row],[Price]]-Table3[[#This Row],[52 week low]]) /Table3[[#This Row],[52 week low]]</f>
        <v>1.9372056514913658</v>
      </c>
    </row>
    <row r="504" spans="1:16" x14ac:dyDescent="0.25">
      <c r="A504" t="e" vm="506">
        <v>#VALUE!</v>
      </c>
      <c r="B504" s="3" t="str" cm="1">
        <f t="array" ref="B504">_FV(Table3[[#This Row],[Company]],"Ticker symbol",TRUE)</f>
        <v>WYNN</v>
      </c>
      <c r="C504" s="18" t="str" cm="1">
        <f t="array" ref="C504">_FV(A504,"Industry")</f>
        <v>Hotels &amp; Entertainment Services</v>
      </c>
      <c r="D504" s="4" cm="1">
        <f t="array" ref="D504">_FV(Table3[[#This Row],[Company]],"Price")</f>
        <v>134</v>
      </c>
      <c r="E504" s="8" cm="1">
        <f t="array" ref="E504">_FV(Table3[[#This Row],[Company]],"P/E",TRUE)</f>
        <v>69.583200000000005</v>
      </c>
      <c r="F504" s="5" cm="1">
        <f t="array" ref="F504">_FV(Table3[[#This Row],[Company]],"Change (%)",TRUE)</f>
        <v>1.944E-3</v>
      </c>
      <c r="G504" s="22" cm="1">
        <f t="array" ref="G504">_FV(Table3[[#This Row],[Company]],"Change % (Extended hours)",TRUE)</f>
        <v>1.493E-4</v>
      </c>
      <c r="H504" s="8" cm="1">
        <f t="array" ref="H504">_FV(Table3[[#This Row],[Company]],"Beta")</f>
        <v>2.5409999999999999</v>
      </c>
      <c r="I504" s="6" cm="1">
        <f t="array" ref="I504">_FV(Table3[[#This Row],[Company]],"Market cap",TRUE)</f>
        <v>15462410000</v>
      </c>
      <c r="J504" s="9" cm="1">
        <f t="array" ref="J504">_FV(Table3[[#This Row],[Company]],"Volume")</f>
        <v>1438161</v>
      </c>
      <c r="K504" s="9" cm="1">
        <f t="array" ref="K504">_FV(Table3[[#This Row],[Company]],"Volume average",TRUE)</f>
        <v>3178996</v>
      </c>
      <c r="L504" s="12">
        <f>Table3[[#This Row],[Volume]]/Table3[[#This Row],[Volume average]]</f>
        <v>0.45239471833245465</v>
      </c>
      <c r="M504" s="10">
        <f>(Table3[[#This Row],[Price]]-Table3[[#This Row],[52 week high]])/Table3[[#This Row],[52 week high]]</f>
        <v>-3.9288786922856256E-2</v>
      </c>
      <c r="N504" s="4" cm="1">
        <f t="array" ref="N504">_FV(Table3[[#This Row],[Company]],"52 week high",TRUE)</f>
        <v>139.47999999999999</v>
      </c>
      <c r="O504" s="4" cm="1">
        <f t="array" ref="O504">_FV(Table3[[#This Row],[Company]],"52 week low",TRUE)</f>
        <v>35.840000000000003</v>
      </c>
      <c r="P504" s="10">
        <f>(Table3[[#This Row],[Price]]-Table3[[#This Row],[52 week low]]) /Table3[[#This Row],[52 week low]]</f>
        <v>2.7388392857142851</v>
      </c>
    </row>
    <row r="505" spans="1:16" x14ac:dyDescent="0.25">
      <c r="A505" t="e" vm="507">
        <v>#VALUE!</v>
      </c>
      <c r="B505" s="3" t="str" cm="1">
        <f t="array" ref="B505">_FV(Table3[[#This Row],[Company]],"Ticker symbol",TRUE)</f>
        <v>IFF</v>
      </c>
      <c r="C505" s="18" t="str" cm="1">
        <f t="array" ref="C505">_FV(A505,"Industry")</f>
        <v>Food &amp; Tobacco</v>
      </c>
      <c r="D505" s="4" cm="1">
        <f t="array" ref="D505">_FV(Table3[[#This Row],[Company]],"Price")</f>
        <v>131.31</v>
      </c>
      <c r="E505" s="8" cm="1">
        <f t="array" ref="E505">_FV(Table3[[#This Row],[Company]],"P/E",TRUE)</f>
        <v>40.341999999999999</v>
      </c>
      <c r="F505" s="5" cm="1">
        <f t="array" ref="F505">_FV(Table3[[#This Row],[Company]],"Change (%)",TRUE)</f>
        <v>6.0959999999999996E-4</v>
      </c>
      <c r="G505" s="22" cm="1">
        <f t="array" ref="G505">_FV(Table3[[#This Row],[Company]],"Change % (Extended hours)",TRUE)</f>
        <v>0</v>
      </c>
      <c r="H505" s="8" cm="1">
        <f t="array" ref="H505">_FV(Table3[[#This Row],[Company]],"Beta")</f>
        <v>0.9849</v>
      </c>
      <c r="I505" s="6" cm="1">
        <f t="array" ref="I505">_FV(Table3[[#This Row],[Company]],"Market cap",TRUE)</f>
        <v>32640350000</v>
      </c>
      <c r="J505" s="9" cm="1">
        <f t="array" ref="J505">_FV(Table3[[#This Row],[Company]],"Volume")</f>
        <v>2426239</v>
      </c>
      <c r="K505" s="9" cm="1">
        <f t="array" ref="K505">_FV(Table3[[#This Row],[Company]],"Volume average",TRUE)</f>
        <v>7073061</v>
      </c>
      <c r="L505" s="12">
        <f>Table3[[#This Row],[Volume]]/Table3[[#This Row],[Volume average]]</f>
        <v>0.34302531817553955</v>
      </c>
      <c r="M505" s="10">
        <f>(Table3[[#This Row],[Price]]-Table3[[#This Row],[52 week high]])/Table3[[#This Row],[52 week high]]</f>
        <v>-8.2325808931441757E-2</v>
      </c>
      <c r="N505" s="4" cm="1">
        <f t="array" ref="N505">_FV(Table3[[#This Row],[Company]],"52 week high",TRUE)</f>
        <v>143.09</v>
      </c>
      <c r="O505" s="4" cm="1">
        <f t="array" ref="O505">_FV(Table3[[#This Row],[Company]],"52 week low",TRUE)</f>
        <v>92.14</v>
      </c>
      <c r="P505" s="10">
        <f>(Table3[[#This Row],[Price]]-Table3[[#This Row],[52 week low]]) /Table3[[#This Row],[52 week low]]</f>
        <v>0.42511395702192317</v>
      </c>
    </row>
    <row r="506" spans="1:16" x14ac:dyDescent="0.25">
      <c r="A506" t="e" vm="508">
        <v>#VALUE!</v>
      </c>
      <c r="B506" s="3" t="str" cm="1">
        <f t="array" ref="B506">_FV(Table3[[#This Row],[Company]],"Ticker symbol",TRUE)</f>
        <v>DD</v>
      </c>
      <c r="C506" s="18" t="str" cm="1">
        <f t="array" ref="C506">_FV(A506,"Industry")</f>
        <v>Chemicals</v>
      </c>
      <c r="D506" s="4" cm="1">
        <f t="array" ref="D506">_FV(Table3[[#This Row],[Company]],"Price")</f>
        <v>75.64</v>
      </c>
      <c r="E506" s="8" cm="1">
        <f t="array" ref="E506">_FV(Table3[[#This Row],[Company]],"P/E",TRUE)</f>
        <v>0</v>
      </c>
      <c r="F506" s="5" cm="1">
        <f t="array" ref="F506">_FV(Table3[[#This Row],[Company]],"Change (%)",TRUE)</f>
        <v>5.8509999999999994E-3</v>
      </c>
      <c r="G506" s="22" cm="1">
        <f t="array" ref="G506">_FV(Table3[[#This Row],[Company]],"Change % (Extended hours)",TRUE)</f>
        <v>0</v>
      </c>
      <c r="H506" s="8" cm="1">
        <f t="array" ref="H506">_FV(Table3[[#This Row],[Company]],"Beta")</f>
        <v>1.5932999999999999</v>
      </c>
      <c r="I506" s="6" cm="1">
        <f t="array" ref="I506">_FV(Table3[[#This Row],[Company]],"Market cap",TRUE)</f>
        <v>40464290000</v>
      </c>
      <c r="J506" s="9" cm="1">
        <f t="array" ref="J506">_FV(Table3[[#This Row],[Company]],"Volume")</f>
        <v>3715618</v>
      </c>
      <c r="K506" s="9" cm="1">
        <f t="array" ref="K506">_FV(Table3[[#This Row],[Company]],"Volume average",TRUE)</f>
        <v>13095230</v>
      </c>
      <c r="L506" s="12">
        <f>Table3[[#This Row],[Volume]]/Table3[[#This Row],[Volume average]]</f>
        <v>0.28373827722002593</v>
      </c>
      <c r="M506" s="10">
        <f>(Table3[[#This Row],[Price]]-Table3[[#This Row],[52 week high]])/Table3[[#This Row],[52 week high]]</f>
        <v>-0.13326458118482865</v>
      </c>
      <c r="N506" s="4" cm="1">
        <f t="array" ref="N506">_FV(Table3[[#This Row],[Company]],"52 week high",TRUE)</f>
        <v>87.27</v>
      </c>
      <c r="O506" s="4" cm="1">
        <f t="array" ref="O506">_FV(Table3[[#This Row],[Company]],"52 week low",TRUE)</f>
        <v>28.33</v>
      </c>
      <c r="P506" s="10">
        <f>(Table3[[#This Row],[Price]]-Table3[[#This Row],[52 week low]]) /Table3[[#This Row],[52 week low]]</f>
        <v>1.6699611719025769</v>
      </c>
    </row>
  </sheetData>
  <conditionalFormatting sqref="M1:M1048576">
    <cfRule type="dataBar" priority="3">
      <dataBar>
        <cfvo type="min"/>
        <cfvo type="max"/>
        <color rgb="FF638EC6"/>
      </dataBar>
      <extLst>
        <ext xmlns:x14="http://schemas.microsoft.com/office/spreadsheetml/2009/9/main" uri="{B025F937-C7B1-47D3-B67F-A62EFF666E3E}">
          <x14:id>{764A3171-CD5A-456A-8313-2972799B61C8}</x14:id>
        </ext>
      </extLst>
    </cfRule>
  </conditionalFormatting>
  <conditionalFormatting sqref="P1:P1048576">
    <cfRule type="dataBar" priority="2">
      <dataBar>
        <cfvo type="min"/>
        <cfvo type="max"/>
        <color rgb="FF638EC6"/>
      </dataBar>
      <extLst>
        <ext xmlns:x14="http://schemas.microsoft.com/office/spreadsheetml/2009/9/main" uri="{B025F937-C7B1-47D3-B67F-A62EFF666E3E}">
          <x14:id>{2884AD6C-3C3F-4B73-AD71-CC72F2C2D2F9}</x14:id>
        </ext>
      </extLst>
    </cfRule>
  </conditionalFormatting>
  <conditionalFormatting sqref="L1:L1048576">
    <cfRule type="colorScale" priority="1">
      <colorScale>
        <cfvo type="min"/>
        <cfvo type="max"/>
        <color rgb="FFFCFCFF"/>
        <color rgb="FF63BE7B"/>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764A3171-CD5A-456A-8313-2972799B61C8}">
            <x14:dataBar minLength="0" maxLength="100" border="1" negativeBarBorderColorSameAsPositive="0">
              <x14:cfvo type="autoMin"/>
              <x14:cfvo type="autoMax"/>
              <x14:borderColor rgb="FF638EC6"/>
              <x14:negativeFillColor rgb="FFFF0000"/>
              <x14:negativeBorderColor rgb="FFFF0000"/>
              <x14:axisColor rgb="FF000000"/>
            </x14:dataBar>
          </x14:cfRule>
          <xm:sqref>M1:M1048576</xm:sqref>
        </x14:conditionalFormatting>
        <x14:conditionalFormatting xmlns:xm="http://schemas.microsoft.com/office/excel/2006/main">
          <x14:cfRule type="dataBar" id="{2884AD6C-3C3F-4B73-AD71-CC72F2C2D2F9}">
            <x14:dataBar minLength="0" maxLength="100" border="1" negativeBarBorderColorSameAsPositive="0">
              <x14:cfvo type="autoMin"/>
              <x14:cfvo type="autoMax"/>
              <x14:borderColor rgb="FF638EC6"/>
              <x14:negativeFillColor rgb="FFFF0000"/>
              <x14:negativeBorderColor rgb="FFFF0000"/>
              <x14:axisColor rgb="FF000000"/>
            </x14:dataBar>
          </x14:cfRule>
          <xm:sqref>P1:P1048576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0FE2-591F-1E4A-A9FF-34CE190B9BAB}">
  <dimension ref="A1:R28"/>
  <sheetViews>
    <sheetView zoomScale="80" zoomScaleNormal="80" workbookViewId="0">
      <pane xSplit="1" topLeftCell="B1" activePane="topRight" state="frozen"/>
      <selection pane="topRight" activeCell="I3" sqref="I3"/>
    </sheetView>
  </sheetViews>
  <sheetFormatPr defaultColWidth="10.875" defaultRowHeight="15.75" x14ac:dyDescent="0.25"/>
  <cols>
    <col min="1" max="1" width="44" style="1" customWidth="1"/>
    <col min="2" max="2" width="38" style="1" customWidth="1"/>
    <col min="3" max="3" width="10.875" style="1"/>
    <col min="4" max="4" width="12" style="1" bestFit="1" customWidth="1"/>
    <col min="5" max="5" width="11.625" style="1" customWidth="1"/>
    <col min="6" max="6" width="8.375" style="1" customWidth="1"/>
    <col min="7" max="7" width="15.125" style="13" bestFit="1" customWidth="1"/>
    <col min="8" max="8" width="15.875" style="13" bestFit="1" customWidth="1"/>
    <col min="9" max="9" width="14.375" style="1" customWidth="1"/>
    <col min="10" max="10" width="20.875" style="2" customWidth="1"/>
    <col min="11" max="12" width="11" style="1" customWidth="1"/>
    <col min="13" max="15" width="20.875" style="2" customWidth="1"/>
    <col min="16" max="16" width="20.875" style="1" bestFit="1" customWidth="1"/>
    <col min="17" max="16384" width="10.875" style="1"/>
  </cols>
  <sheetData>
    <row r="1" spans="1:18" ht="15.95" customHeight="1" x14ac:dyDescent="0.25">
      <c r="J1" s="17" t="s">
        <v>6</v>
      </c>
      <c r="K1" s="17"/>
      <c r="L1" s="17"/>
      <c r="M1" s="17"/>
      <c r="N1" s="16"/>
      <c r="O1" s="16"/>
    </row>
    <row r="2" spans="1:18" ht="31.5" x14ac:dyDescent="0.25">
      <c r="A2" s="1" t="s">
        <v>4</v>
      </c>
      <c r="B2" s="1" t="s">
        <v>3</v>
      </c>
      <c r="C2" s="1" t="s">
        <v>8</v>
      </c>
      <c r="D2" s="1" t="s">
        <v>0</v>
      </c>
      <c r="E2" s="1" t="s">
        <v>5</v>
      </c>
      <c r="F2" s="1" t="s">
        <v>1</v>
      </c>
      <c r="G2" s="13" t="s">
        <v>6</v>
      </c>
      <c r="H2" s="13" t="s">
        <v>7</v>
      </c>
      <c r="I2" s="2" t="s">
        <v>14</v>
      </c>
      <c r="J2" s="2" t="s">
        <v>11</v>
      </c>
      <c r="K2" s="1" t="s">
        <v>9</v>
      </c>
      <c r="L2" s="1" t="s">
        <v>13</v>
      </c>
      <c r="M2" s="2" t="s">
        <v>12</v>
      </c>
      <c r="N2" s="1" t="s">
        <v>2</v>
      </c>
      <c r="O2" s="1" t="s">
        <v>16</v>
      </c>
      <c r="P2" s="1" t="s">
        <v>15</v>
      </c>
      <c r="Q2" s="1" t="s">
        <v>17</v>
      </c>
      <c r="R2" s="1" t="s">
        <v>18</v>
      </c>
    </row>
    <row r="3" spans="1:18" x14ac:dyDescent="0.25">
      <c r="A3" s="3" t="e" vm="509">
        <v>#VALUE!</v>
      </c>
      <c r="B3" s="3" t="str" cm="1">
        <f t="array" ref="B3">_FV(A3,"Industry")</f>
        <v>Software &amp; IT Services</v>
      </c>
      <c r="C3" s="3" t="str" cm="1">
        <f t="array" ref="C3">_FV(A3,"Ticker symbol",TRUE)</f>
        <v>PLTR</v>
      </c>
      <c r="D3" s="4" cm="1">
        <f t="array" ref="D3">_FV(A3,"Price")</f>
        <v>24.26</v>
      </c>
      <c r="E3" s="5" cm="1">
        <f t="array" ref="E3">_FV(A3,"Change (%)",TRUE)</f>
        <v>7.7265E-2</v>
      </c>
      <c r="F3" s="8" t="e" cm="1" vm="71">
        <f t="array" ref="F3">_FV(A3,"Beta")</f>
        <v>#VALUE!</v>
      </c>
      <c r="G3" s="11" cm="1">
        <f t="array" ref="G3">_FV(A3,"Volume")</f>
        <v>99586460</v>
      </c>
      <c r="H3" s="11" cm="1">
        <f t="array" ref="H3">_FV(A3,"Volume average",TRUE)</f>
        <v>113978411</v>
      </c>
      <c r="I3" s="12">
        <f>Table1[[#This Row],[Volume]]/Table1[[#This Row],[Avg. Volume]]</f>
        <v>0.87373090330238068</v>
      </c>
      <c r="J3" s="2">
        <f>(Table1[[#This Row],[Price]]-Table1[[#This Row],[52 Week high]])/Table1[[#This Row],[52 Week high]]</f>
        <v>-0.46088888888888885</v>
      </c>
      <c r="K3" s="6" cm="1">
        <f t="array" ref="K3">_FV(A3,"52 week high",TRUE)</f>
        <v>45</v>
      </c>
      <c r="L3" s="4" cm="1">
        <f t="array" ref="L3">_FV(A3,"52 week low",TRUE)</f>
        <v>8.9</v>
      </c>
      <c r="M3" s="10">
        <f>(Table1[[#This Row],[Price]]-Table1[[#This Row],[52 Week low]])/Table1[[#This Row],[52 Week low]]</f>
        <v>1.7258426966292135</v>
      </c>
      <c r="N3" s="7" cm="1">
        <f t="array" ref="N3">_FV(A3,"P/E",TRUE)</f>
        <v>0</v>
      </c>
      <c r="O3" s="6" cm="1">
        <f t="array" ref="O3">_FV(Table1[[#This Row],[Company]],"Market cap",TRUE)</f>
        <v>41037460000</v>
      </c>
      <c r="P3" s="9" cm="1">
        <f t="array" ref="P3">_FV(Table1[[#This Row],[Company]],"Shares outstanding",TRUE)</f>
        <v>1822268000</v>
      </c>
      <c r="Q3" s="3"/>
      <c r="R3" s="3"/>
    </row>
    <row r="4" spans="1:18" x14ac:dyDescent="0.25">
      <c r="A4" s="3" t="e" vm="510">
        <v>#VALUE!</v>
      </c>
      <c r="B4" s="3" t="str" cm="1">
        <f t="array" ref="B4">_FV(A4,"Industry")</f>
        <v>Software &amp; IT Services</v>
      </c>
      <c r="C4" s="3" t="str" cm="1">
        <f t="array" ref="C4">_FV(A4,"Ticker symbol",TRUE)</f>
        <v>UBER</v>
      </c>
      <c r="D4" s="4" cm="1">
        <f t="array" ref="D4">_FV(A4,"Price")</f>
        <v>55.25</v>
      </c>
      <c r="E4" s="5" cm="1">
        <f t="array" ref="E4">_FV(A4,"Change (%)",TRUE)</f>
        <v>3.8533999999999999E-2</v>
      </c>
      <c r="F4" s="8" t="e" cm="1" vm="71">
        <f t="array" ref="F4">_FV(A4,"Beta")</f>
        <v>#VALUE!</v>
      </c>
      <c r="G4" s="11" cm="1">
        <f t="array" ref="G4">_FV(A4,"Volume")</f>
        <v>17192937</v>
      </c>
      <c r="H4" s="11" cm="1">
        <f t="array" ref="H4">_FV(A4,"Volume average",TRUE)</f>
        <v>22149485</v>
      </c>
      <c r="I4" s="12">
        <f>Table1[[#This Row],[Volume]]/Table1[[#This Row],[Avg. Volume]]</f>
        <v>0.77622287831974424</v>
      </c>
      <c r="J4" s="2">
        <f>(Table1[[#This Row],[Price]]-Table1[[#This Row],[52 Week high]])/Table1[[#This Row],[52 Week high]]</f>
        <v>-0.13739266198282588</v>
      </c>
      <c r="K4" s="6" cm="1">
        <f t="array" ref="K4">_FV(A4,"52 week high",TRUE)</f>
        <v>64.05</v>
      </c>
      <c r="L4" s="4" cm="1">
        <f t="array" ref="L4">_FV(A4,"52 week low",TRUE)</f>
        <v>13.71</v>
      </c>
      <c r="M4" s="10">
        <f>(Table1[[#This Row],[Price]]-Table1[[#This Row],[52 Week low]])/Table1[[#This Row],[52 Week low]]</f>
        <v>3.0299051787016773</v>
      </c>
      <c r="N4" s="7" cm="1">
        <f t="array" ref="N4">_FV(A4,"P/E",TRUE)</f>
        <v>0</v>
      </c>
      <c r="O4" s="6" cm="1">
        <f t="array" ref="O4">_FV(Table1[[#This Row],[Company]],"Market cap",TRUE)</f>
        <v>98863840000</v>
      </c>
      <c r="P4" s="9" cm="1">
        <f t="array" ref="P4">_FV(Table1[[#This Row],[Company]],"Shares outstanding",TRUE)</f>
        <v>1858343000</v>
      </c>
      <c r="Q4" s="3"/>
      <c r="R4" s="3"/>
    </row>
    <row r="5" spans="1:18" x14ac:dyDescent="0.25">
      <c r="A5" s="3" t="e" vm="118">
        <v>#VALUE!</v>
      </c>
      <c r="B5" s="3" t="str" cm="1">
        <f t="array" ref="B5">_FV(A5,"Industry")</f>
        <v>Semiconductors &amp; Semiconductor Equipment</v>
      </c>
      <c r="C5" s="3" t="str" cm="1">
        <f t="array" ref="C5">_FV(A5,"Ticker symbol",TRUE)</f>
        <v>INTC</v>
      </c>
      <c r="D5" s="4" cm="1">
        <f t="array" ref="D5">_FV(A5,"Price")</f>
        <v>62.67</v>
      </c>
      <c r="E5" s="5" cm="1">
        <f t="array" ref="E5">_FV(A5,"Change (%)",TRUE)</f>
        <v>4.7118E-2</v>
      </c>
      <c r="F5" s="8" cm="1">
        <f t="array" ref="F5">_FV(A5,"Beta")</f>
        <v>0.65659999999999996</v>
      </c>
      <c r="G5" s="11" cm="1">
        <f t="array" ref="G5">_FV(A5,"Volume")</f>
        <v>36387479</v>
      </c>
      <c r="H5" s="11" cm="1">
        <f t="array" ref="H5">_FV(A5,"Volume average",TRUE)</f>
        <v>28189898</v>
      </c>
      <c r="I5" s="12">
        <f>Table1[[#This Row],[Volume]]/Table1[[#This Row],[Avg. Volume]]</f>
        <v>1.2907985335739776</v>
      </c>
      <c r="J5" s="2">
        <f>(Table1[[#This Row],[Price]]-Table1[[#This Row],[52 Week high]])/Table1[[#This Row],[52 Week high]]</f>
        <v>-3.7475042236215603E-2</v>
      </c>
      <c r="K5" s="6" cm="1">
        <f t="array" ref="K5">_FV(A5,"52 week high",TRUE)</f>
        <v>65.11</v>
      </c>
      <c r="L5" s="4" cm="1">
        <f t="array" ref="L5">_FV(A5,"52 week low",TRUE)</f>
        <v>43.61</v>
      </c>
      <c r="M5" s="10">
        <f>(Table1[[#This Row],[Price]]-Table1[[#This Row],[52 Week low]])/Table1[[#This Row],[52 Week low]]</f>
        <v>0.43705572116487051</v>
      </c>
      <c r="N5" s="7" cm="1">
        <f t="array" ref="N5">_FV(A5,"P/E",TRUE)</f>
        <v>12.112500000000001</v>
      </c>
      <c r="O5" s="6" cm="1">
        <f t="array" ref="O5">_FV(Table1[[#This Row],[Company]],"Market cap",TRUE)</f>
        <v>243170500000</v>
      </c>
      <c r="P5" s="9" cm="1">
        <f t="array" ref="P5">_FV(Table1[[#This Row],[Company]],"Shares outstanding",TRUE)</f>
        <v>4063000000</v>
      </c>
      <c r="Q5" s="3"/>
      <c r="R5" s="3"/>
    </row>
    <row r="6" spans="1:18" x14ac:dyDescent="0.25">
      <c r="A6" s="3" t="e" vm="103">
        <v>#VALUE!</v>
      </c>
      <c r="B6" s="3" t="str" cm="1">
        <f t="array" ref="B6">_FV(A6,"Industry")</f>
        <v>Software &amp; IT Services</v>
      </c>
      <c r="C6" s="3" t="str" cm="1">
        <f t="array" ref="C6">_FV(A6,"Ticker symbol",TRUE)</f>
        <v>ORCL</v>
      </c>
      <c r="D6" s="4" cm="1">
        <f t="array" ref="D6">_FV(A6,"Price")</f>
        <v>72.64</v>
      </c>
      <c r="E6" s="5" cm="1">
        <f t="array" ref="E6">_FV(A6,"Change (%)",TRUE)</f>
        <v>6.6519999999999999E-3</v>
      </c>
      <c r="F6" s="8" cm="1">
        <f t="array" ref="F6">_FV(A6,"Beta")</f>
        <v>0.74850000000000005</v>
      </c>
      <c r="G6" s="11" cm="1">
        <f t="array" ref="G6">_FV(A6,"Volume")</f>
        <v>17296384</v>
      </c>
      <c r="H6" s="11" cm="1">
        <f t="array" ref="H6">_FV(A6,"Volume average",TRUE)</f>
        <v>12854056</v>
      </c>
      <c r="I6" s="12">
        <f>Table1[[#This Row],[Volume]]/Table1[[#This Row],[Avg. Volume]]</f>
        <v>1.3455973740895482</v>
      </c>
      <c r="J6" s="2">
        <f>(Table1[[#This Row],[Price]]-Table1[[#This Row],[52 Week high]])/Table1[[#This Row],[52 Week high]]</f>
        <v>-7.9213329691340938E-3</v>
      </c>
      <c r="K6" s="6" cm="1">
        <f t="array" ref="K6">_FV(A6,"52 week high",TRUE)</f>
        <v>73.22</v>
      </c>
      <c r="L6" s="4" cm="1">
        <f t="array" ref="L6">_FV(A6,"52 week low",TRUE)</f>
        <v>39.71</v>
      </c>
      <c r="M6" s="10">
        <f>(Table1[[#This Row],[Price]]-Table1[[#This Row],[52 Week low]])/Table1[[#This Row],[52 Week low]]</f>
        <v>0.82926215059179043</v>
      </c>
      <c r="N6" s="7" cm="1">
        <f t="array" ref="N6">_FV(A6,"P/E",TRUE)</f>
        <v>21.888400000000001</v>
      </c>
      <c r="O6" s="6" cm="1">
        <f t="array" ref="O6">_FV(Table1[[#This Row],[Company]],"Market cap",TRUE)</f>
        <v>212441500000</v>
      </c>
      <c r="P6" s="9" cm="1">
        <f t="array" ref="P6">_FV(Table1[[#This Row],[Company]],"Shares outstanding",TRUE)</f>
        <v>2944034000</v>
      </c>
      <c r="Q6" s="3"/>
      <c r="R6" s="3"/>
    </row>
    <row r="7" spans="1:18" x14ac:dyDescent="0.25">
      <c r="A7" s="3" t="e" vm="147">
        <v>#VALUE!</v>
      </c>
      <c r="B7" s="3" t="str" cm="1">
        <f t="array" ref="B7">_FV(A7,"Industry")</f>
        <v>Software &amp; IT Services</v>
      </c>
      <c r="C7" s="3" t="str" cm="1">
        <f t="array" ref="C7">_FV(A7,"Ticker symbol",TRUE)</f>
        <v>FB</v>
      </c>
      <c r="D7" s="4" cm="1">
        <f t="array" ref="D7">_FV(A7,"Price")</f>
        <v>265.74</v>
      </c>
      <c r="E7" s="5" cm="1">
        <f t="array" ref="E7">_FV(A7,"Change (%)",TRUE)</f>
        <v>4.0852000000000006E-2</v>
      </c>
      <c r="F7" s="8" cm="1">
        <f t="array" ref="F7">_FV(A7,"Beta")</f>
        <v>1.2628999999999999</v>
      </c>
      <c r="G7" s="11" cm="1">
        <f t="array" ref="G7">_FV(A7,"Volume")</f>
        <v>22039740</v>
      </c>
      <c r="H7" s="11" cm="1">
        <f t="array" ref="H7">_FV(A7,"Volume average",TRUE)</f>
        <v>17899033</v>
      </c>
      <c r="I7" s="12">
        <f>Table1[[#This Row],[Volume]]/Table1[[#This Row],[Avg. Volume]]</f>
        <v>1.2313369107705427</v>
      </c>
      <c r="J7" s="2">
        <f>(Table1[[#This Row],[Price]]-Table1[[#This Row],[52 Week high]])/Table1[[#This Row],[52 Week high]]</f>
        <v>-0.12777759543112222</v>
      </c>
      <c r="K7" s="6" cm="1">
        <f t="array" ref="K7">_FV(A7,"52 week high",TRUE)</f>
        <v>304.67</v>
      </c>
      <c r="L7" s="4" cm="1">
        <f t="array" ref="L7">_FV(A7,"52 week low",TRUE)</f>
        <v>137.10059999999999</v>
      </c>
      <c r="M7" s="10">
        <f>(Table1[[#This Row],[Price]]-Table1[[#This Row],[52 Week low]])/Table1[[#This Row],[52 Week low]]</f>
        <v>0.93828473398365897</v>
      </c>
      <c r="N7" s="7" cm="1">
        <f t="array" ref="N7">_FV(A7,"P/E",TRUE)</f>
        <v>25.316800000000001</v>
      </c>
      <c r="O7" s="6" cm="1">
        <f t="array" ref="O7">_FV(Table1[[#This Row],[Company]],"Market cap",TRUE)</f>
        <v>727038600000</v>
      </c>
      <c r="P7" s="9" cm="1">
        <f t="array" ref="P7">_FV(Table1[[#This Row],[Company]],"Shares outstanding",TRUE)</f>
        <v>2847670000</v>
      </c>
      <c r="Q7" s="3"/>
      <c r="R7" s="3"/>
    </row>
    <row r="8" spans="1:18" x14ac:dyDescent="0.25">
      <c r="A8" s="3" t="e" vm="511">
        <v>#VALUE!</v>
      </c>
      <c r="B8" s="3" t="str" cm="1">
        <f t="array" ref="B8">_FV(A8,"Industry")</f>
        <v>Software &amp; IT Services</v>
      </c>
      <c r="C8" s="3" t="str" cm="1">
        <f t="array" ref="C8">_FV(A8,"Ticker symbol",TRUE)</f>
        <v>BABA</v>
      </c>
      <c r="D8" s="4" cm="1">
        <f t="array" ref="D8">_FV(A8,"Price")</f>
        <v>238.14</v>
      </c>
      <c r="E8" s="5" cm="1">
        <f t="array" ref="E8">_FV(A8,"Change (%)",TRUE)</f>
        <v>5.0509999999999999E-2</v>
      </c>
      <c r="F8" s="8" cm="1">
        <f t="array" ref="F8">_FV(A8,"Beta")</f>
        <v>0.84970000000000001</v>
      </c>
      <c r="G8" s="11" cm="1">
        <f t="array" ref="G8">_FV(A8,"Volume")</f>
        <v>15291260</v>
      </c>
      <c r="H8" s="11" cm="1">
        <f t="array" ref="H8">_FV(A8,"Volume average",TRUE)</f>
        <v>16031741</v>
      </c>
      <c r="I8" s="12">
        <f>Table1[[#This Row],[Volume]]/Table1[[#This Row],[Avg. Volume]]</f>
        <v>0.95381156669135314</v>
      </c>
      <c r="J8" s="2">
        <f>(Table1[[#This Row],[Price]]-Table1[[#This Row],[52 Week high]])/Table1[[#This Row],[52 Week high]]</f>
        <v>-0.25422773393461107</v>
      </c>
      <c r="K8" s="6" cm="1">
        <f t="array" ref="K8">_FV(A8,"52 week high",TRUE)</f>
        <v>319.32</v>
      </c>
      <c r="L8" s="4" cm="1">
        <f t="array" ref="L8">_FV(A8,"52 week low",TRUE)</f>
        <v>169.95</v>
      </c>
      <c r="M8" s="10">
        <f>(Table1[[#This Row],[Price]]-Table1[[#This Row],[52 Week low]])/Table1[[#This Row],[52 Week low]]</f>
        <v>0.40123565754633717</v>
      </c>
      <c r="N8" s="7" cm="1">
        <f t="array" ref="N8">_FV(A8,"P/E",TRUE)</f>
        <v>25.565300000000001</v>
      </c>
      <c r="O8" s="14" cm="1">
        <f t="array" ref="O8">_FV(Table1[[#This Row],[Company]],"Market cap",TRUE)</f>
        <v>613340800000</v>
      </c>
      <c r="P8" s="9" cm="1">
        <f t="array" ref="P8">_FV(Table1[[#This Row],[Company]],"Shares outstanding",TRUE)</f>
        <v>2705637000</v>
      </c>
      <c r="Q8" s="3"/>
      <c r="R8" s="3"/>
    </row>
    <row r="9" spans="1:18" x14ac:dyDescent="0.25">
      <c r="A9" s="3" t="e" vm="283">
        <v>#VALUE!</v>
      </c>
      <c r="B9" s="3" t="str" cm="1">
        <f t="array" ref="B9">_FV(A9,"Industry")</f>
        <v>Semiconductors &amp; Semiconductor Equipment</v>
      </c>
      <c r="C9" s="3" t="str" cm="1">
        <f t="array" ref="C9">_FV(A9,"Ticker symbol",TRUE)</f>
        <v>LRCX</v>
      </c>
      <c r="D9" s="4" cm="1">
        <f t="array" ref="D9">_FV(A9,"Price")</f>
        <v>543.51</v>
      </c>
      <c r="E9" s="5" cm="1">
        <f t="array" ref="E9">_FV(A9,"Change (%)",TRUE)</f>
        <v>8.1374999999999989E-2</v>
      </c>
      <c r="F9" s="8" cm="1">
        <f t="array" ref="F9">_FV(A9,"Beta")</f>
        <v>1.3282</v>
      </c>
      <c r="G9" s="11" cm="1">
        <f t="array" ref="G9">_FV(A9,"Volume")</f>
        <v>1726609</v>
      </c>
      <c r="H9" s="11" cm="1">
        <f t="array" ref="H9">_FV(A9,"Volume average",TRUE)</f>
        <v>1689780</v>
      </c>
      <c r="I9" s="12">
        <f>Table1[[#This Row],[Volume]]/Table1[[#This Row],[Avg. Volume]]</f>
        <v>1.0217951449301093</v>
      </c>
      <c r="J9" s="2">
        <f>(Table1[[#This Row],[Price]]-Table1[[#This Row],[52 Week high]])/Table1[[#This Row],[52 Week high]]</f>
        <v>-9.9552087178321549E-2</v>
      </c>
      <c r="K9" s="6" cm="1">
        <f t="array" ref="K9">_FV(A9,"52 week high",TRUE)</f>
        <v>603.59960000000001</v>
      </c>
      <c r="L9" s="4" cm="1">
        <f t="array" ref="L9">_FV(A9,"52 week low",TRUE)</f>
        <v>181.38</v>
      </c>
      <c r="M9" s="10">
        <f>(Table1[[#This Row],[Price]]-Table1[[#This Row],[52 Week low]])/Table1[[#This Row],[52 Week low]]</f>
        <v>1.9965266291763148</v>
      </c>
      <c r="N9" s="7" cm="1">
        <f t="array" ref="N9">_FV(A9,"P/E",TRUE)</f>
        <v>24.9375</v>
      </c>
      <c r="O9" s="6" cm="1">
        <f t="array" ref="O9">_FV(Table1[[#This Row],[Company]],"Market cap",TRUE)</f>
        <v>71827150000</v>
      </c>
      <c r="P9" s="9" cm="1">
        <f t="array" ref="P9">_FV(Table1[[#This Row],[Company]],"Shares outstanding",TRUE)</f>
        <v>142908300</v>
      </c>
      <c r="Q9" s="3"/>
      <c r="R9" s="3"/>
    </row>
    <row r="10" spans="1:18" ht="31.5" x14ac:dyDescent="0.25">
      <c r="A10" s="3" t="e" vm="44">
        <v>#VALUE!</v>
      </c>
      <c r="B10" s="3" t="str" cm="1">
        <f t="array" ref="B10">_FV(A10,"Industry")</f>
        <v>Semiconductors &amp; Semiconductor Equipment</v>
      </c>
      <c r="C10" s="3" t="str" cm="1">
        <f t="array" ref="C10">_FV(A10,"Ticker symbol",TRUE)</f>
        <v>TXN</v>
      </c>
      <c r="D10" s="4" cm="1">
        <f t="array" ref="D10">_FV(A10,"Price")</f>
        <v>170.36</v>
      </c>
      <c r="E10" s="5" cm="1">
        <f t="array" ref="E10">_FV(A10,"Change (%)",TRUE)</f>
        <v>5.0890999999999999E-2</v>
      </c>
      <c r="F10" s="8" cm="1">
        <f t="array" ref="F10">_FV(A10,"Beta")</f>
        <v>1.0658000000000001</v>
      </c>
      <c r="G10" s="11" cm="1">
        <f t="array" ref="G10">_FV(A10,"Volume")</f>
        <v>7610263</v>
      </c>
      <c r="H10" s="11" cm="1">
        <f t="array" ref="H10">_FV(A10,"Volume average",TRUE)</f>
        <v>4840927</v>
      </c>
      <c r="I10" s="12">
        <f>Table1[[#This Row],[Volume]]/Table1[[#This Row],[Avg. Volume]]</f>
        <v>1.5720672920702998</v>
      </c>
      <c r="J10" s="2">
        <f>(Table1[[#This Row],[Price]]-Table1[[#This Row],[52 Week high]])/Table1[[#This Row],[52 Week high]]</f>
        <v>-6.2926292629262914E-2</v>
      </c>
      <c r="K10" s="6" cm="1">
        <f t="array" ref="K10">_FV(A10,"52 week high",TRUE)</f>
        <v>181.8</v>
      </c>
      <c r="L10" s="4" cm="1">
        <f t="array" ref="L10">_FV(A10,"52 week low",TRUE)</f>
        <v>93.09</v>
      </c>
      <c r="M10" s="10">
        <f>(Table1[[#This Row],[Price]]-Table1[[#This Row],[52 Week low]])/Table1[[#This Row],[52 Week low]]</f>
        <v>0.83005693414974768</v>
      </c>
      <c r="N10" s="7" cm="1">
        <f t="array" ref="N10">_FV(A10,"P/E",TRUE)</f>
        <v>27.153600000000001</v>
      </c>
      <c r="O10" s="6" cm="1">
        <f t="array" ref="O10">_FV(Table1[[#This Row],[Company]],"Market cap",TRUE)</f>
        <v>149180000000</v>
      </c>
      <c r="P10" s="9" cm="1">
        <f t="array" ref="P10">_FV(Table1[[#This Row],[Company]],"Shares outstanding",TRUE)</f>
        <v>920239200</v>
      </c>
      <c r="Q10" s="3"/>
      <c r="R10" s="3"/>
    </row>
    <row r="11" spans="1:18" x14ac:dyDescent="0.25">
      <c r="A11" s="3" t="e" vm="512">
        <v>#VALUE!</v>
      </c>
      <c r="B11" s="3" t="str" cm="1">
        <f t="array" ref="B11">_FV(A11,"Industry")</f>
        <v>Software &amp; IT Services</v>
      </c>
      <c r="C11" s="3" t="str" cm="1">
        <f t="array" ref="C11">_FV(A11,"Ticker symbol",TRUE)</f>
        <v>INFY</v>
      </c>
      <c r="D11" s="4" cm="1">
        <f t="array" ref="D11">_FV(A11,"Price")</f>
        <v>18.600000000000001</v>
      </c>
      <c r="E11" s="5" cm="1">
        <f t="array" ref="E11">_FV(A11,"Change (%)",TRUE)</f>
        <v>3.4483E-2</v>
      </c>
      <c r="F11" s="8" cm="1">
        <f t="array" ref="F11">_FV(A11,"Beta")</f>
        <v>0.61829999999999996</v>
      </c>
      <c r="G11" s="11" cm="1">
        <f t="array" ref="G11">_FV(A11,"Volume")</f>
        <v>7090167</v>
      </c>
      <c r="H11" s="11" cm="1">
        <f t="array" ref="H11">_FV(A11,"Volume average",TRUE)</f>
        <v>8585127</v>
      </c>
      <c r="I11" s="12">
        <f>Table1[[#This Row],[Volume]]/Table1[[#This Row],[Avg. Volume]]</f>
        <v>0.82586629178578252</v>
      </c>
      <c r="J11" s="2">
        <f>(Table1[[#This Row],[Price]]-Table1[[#This Row],[52 Week high]])/Table1[[#This Row],[52 Week high]]</f>
        <v>-2.4814793454724579E-2</v>
      </c>
      <c r="K11" s="6" cm="1">
        <f t="array" ref="K11">_FV(A11,"52 week high",TRUE)</f>
        <v>19.0733</v>
      </c>
      <c r="L11" s="4" cm="1">
        <f t="array" ref="L11">_FV(A11,"52 week low",TRUE)</f>
        <v>6.76</v>
      </c>
      <c r="M11" s="10">
        <f>(Table1[[#This Row],[Price]]-Table1[[#This Row],[52 Week low]])/Table1[[#This Row],[52 Week low]]</f>
        <v>1.7514792899408287</v>
      </c>
      <c r="N11" s="7" cm="1">
        <f t="array" ref="N11">_FV(A11,"P/E",TRUE)</f>
        <v>31.456399999999999</v>
      </c>
      <c r="O11" s="15" cm="1">
        <f t="array" ref="O11">_FV(Table1[[#This Row],[Company]],"Market cap",TRUE)</f>
        <v>5668378000000</v>
      </c>
      <c r="P11" s="9" cm="1">
        <f t="array" ref="P11">_FV(Table1[[#This Row],[Company]],"Shares outstanding",TRUE)</f>
        <v>4243592000</v>
      </c>
      <c r="Q11" s="3"/>
      <c r="R11" s="3"/>
    </row>
    <row r="12" spans="1:18" x14ac:dyDescent="0.25">
      <c r="A12" s="3" t="e" vm="155">
        <v>#VALUE!</v>
      </c>
      <c r="B12" s="3" t="str" cm="1">
        <f t="array" ref="B12">_FV(A12,"Industry")</f>
        <v>Computers, Phones &amp; Household Electronics</v>
      </c>
      <c r="C12" s="3" t="str" cm="1">
        <f t="array" ref="C12">_FV(A12,"Ticker symbol",TRUE)</f>
        <v>AAPL</v>
      </c>
      <c r="D12" s="4" cm="1">
        <f t="array" ref="D12">_FV(A12,"Price")</f>
        <v>121.08499999999999</v>
      </c>
      <c r="E12" s="5" cm="1">
        <f t="array" ref="E12">_FV(A12,"Change (%)",TRUE)</f>
        <v>4.0606999999999997E-2</v>
      </c>
      <c r="F12" s="8" cm="1">
        <f t="array" ref="F12">_FV(A12,"Beta")</f>
        <v>1.2411000000000001</v>
      </c>
      <c r="G12" s="11" cm="1">
        <f t="array" ref="G12">_FV(A12,"Volume")</f>
        <v>129525780</v>
      </c>
      <c r="H12" s="11" cm="1">
        <f t="array" ref="H12">_FV(A12,"Volume average",TRUE)</f>
        <v>106074238</v>
      </c>
      <c r="I12" s="12">
        <f>Table1[[#This Row],[Volume]]/Table1[[#This Row],[Avg. Volume]]</f>
        <v>1.2210861227209571</v>
      </c>
      <c r="J12" s="2">
        <f>(Table1[[#This Row],[Price]]-Table1[[#This Row],[52 Week high]])/Table1[[#This Row],[52 Week high]]</f>
        <v>-0.16544903163553662</v>
      </c>
      <c r="K12" s="6" cm="1">
        <f t="array" ref="K12">_FV(A12,"52 week high",TRUE)</f>
        <v>145.09</v>
      </c>
      <c r="L12" s="4" cm="1">
        <f t="array" ref="L12">_FV(A12,"52 week low",TRUE)</f>
        <v>53.152500000000003</v>
      </c>
      <c r="M12" s="10">
        <f>(Table1[[#This Row],[Price]]-Table1[[#This Row],[52 Week low]])/Table1[[#This Row],[52 Week low]]</f>
        <v>1.2780678237147827</v>
      </c>
      <c r="N12" s="7" cm="1">
        <f t="array" ref="N12">_FV(A12,"P/E",TRUE)</f>
        <v>31.456299999999999</v>
      </c>
      <c r="O12" s="6" cm="1">
        <f t="array" ref="O12">_FV(Table1[[#This Row],[Company]],"Market cap",TRUE)</f>
        <v>1953463000000</v>
      </c>
      <c r="P12" s="9" cm="1">
        <f t="array" ref="P12">_FV(Table1[[#This Row],[Company]],"Shares outstanding",TRUE)</f>
        <v>16788100000</v>
      </c>
      <c r="Q12" s="3"/>
      <c r="R12" s="3"/>
    </row>
    <row r="13" spans="1:18" x14ac:dyDescent="0.25">
      <c r="A13" s="3" t="e" vm="175">
        <v>#VALUE!</v>
      </c>
      <c r="B13" s="3" t="str" cm="1">
        <f t="array" ref="B13">_FV(A13,"Industry")</f>
        <v>Software &amp; IT Services</v>
      </c>
      <c r="C13" s="3" t="str" cm="1">
        <f t="array" ref="C13">_FV(A13,"Ticker symbol",TRUE)</f>
        <v>MSFT</v>
      </c>
      <c r="D13" s="4" cm="1">
        <f t="array" ref="D13">_FV(A13,"Price")</f>
        <v>233.78</v>
      </c>
      <c r="E13" s="5" cm="1">
        <f t="array" ref="E13">_FV(A13,"Change (%)",TRUE)</f>
        <v>2.8100999999999998E-2</v>
      </c>
      <c r="F13" s="8" cm="1">
        <f t="array" ref="F13">_FV(A13,"Beta")</f>
        <v>0.80779999999999996</v>
      </c>
      <c r="G13" s="11" cm="1">
        <f t="array" ref="G13">_FV(A13,"Volume")</f>
        <v>33080531</v>
      </c>
      <c r="H13" s="11" cm="1">
        <f t="array" ref="H13">_FV(A13,"Volume average",TRUE)</f>
        <v>27800985</v>
      </c>
      <c r="I13" s="12">
        <f>Table1[[#This Row],[Volume]]/Table1[[#This Row],[Avg. Volume]]</f>
        <v>1.1899049979703957</v>
      </c>
      <c r="J13" s="2">
        <f>(Table1[[#This Row],[Price]]-Table1[[#This Row],[52 Week high]])/Table1[[#This Row],[52 Week high]]</f>
        <v>-5.0176735871287508E-2</v>
      </c>
      <c r="K13" s="6" cm="1">
        <f t="array" ref="K13">_FV(A13,"52 week high",TRUE)</f>
        <v>246.13</v>
      </c>
      <c r="L13" s="4" cm="1">
        <f t="array" ref="L13">_FV(A13,"52 week low",TRUE)</f>
        <v>132.52000000000001</v>
      </c>
      <c r="M13" s="10">
        <f>(Table1[[#This Row],[Price]]-Table1[[#This Row],[52 Week low]])/Table1[[#This Row],[52 Week low]]</f>
        <v>0.76411107757319641</v>
      </c>
      <c r="N13" s="7" cm="1">
        <f t="array" ref="N13">_FV(A13,"P/E",TRUE)</f>
        <v>33.8673</v>
      </c>
      <c r="O13" s="6" cm="1">
        <f t="array" ref="O13">_FV(Table1[[#This Row],[Company]],"Market cap",TRUE)</f>
        <v>1715025000000</v>
      </c>
      <c r="P13" s="9" cm="1">
        <f t="array" ref="P13">_FV(Table1[[#This Row],[Company]],"Shares outstanding",TRUE)</f>
        <v>7542216000</v>
      </c>
      <c r="Q13" s="3"/>
      <c r="R13" s="3"/>
    </row>
    <row r="14" spans="1:18" x14ac:dyDescent="0.25">
      <c r="A14" s="3" t="e" vm="175">
        <v>#VALUE!</v>
      </c>
      <c r="B14" s="3" t="str" cm="1">
        <f t="array" ref="B14">_FV(A14,"Industry")</f>
        <v>Software &amp; IT Services</v>
      </c>
      <c r="C14" s="3" t="str" cm="1">
        <f t="array" ref="C14">_FV(A14,"Ticker symbol",TRUE)</f>
        <v>MSFT</v>
      </c>
      <c r="D14" s="4" cm="1">
        <f t="array" ref="D14">_FV(A14,"Price")</f>
        <v>233.78</v>
      </c>
      <c r="E14" s="5" cm="1">
        <f t="array" ref="E14">_FV(A14,"Change (%)",TRUE)</f>
        <v>2.8100999999999998E-2</v>
      </c>
      <c r="F14" s="8" cm="1">
        <f t="array" ref="F14">_FV(A14,"Beta")</f>
        <v>0.80779999999999996</v>
      </c>
      <c r="G14" s="11" cm="1">
        <f t="array" ref="G14">_FV(A14,"Volume")</f>
        <v>33080531</v>
      </c>
      <c r="H14" s="11" cm="1">
        <f t="array" ref="H14">_FV(A14,"Volume average",TRUE)</f>
        <v>27800985</v>
      </c>
      <c r="I14" s="12">
        <f>Table1[[#This Row],[Volume]]/Table1[[#This Row],[Avg. Volume]]</f>
        <v>1.1899049979703957</v>
      </c>
      <c r="J14" s="2">
        <f>(Table1[[#This Row],[Price]]-Table1[[#This Row],[52 Week high]])/Table1[[#This Row],[52 Week high]]</f>
        <v>-5.0176735871287508E-2</v>
      </c>
      <c r="K14" s="6" cm="1">
        <f t="array" ref="K14">_FV(A14,"52 week high",TRUE)</f>
        <v>246.13</v>
      </c>
      <c r="L14" s="4" cm="1">
        <f t="array" ref="L14">_FV(A14,"52 week low",TRUE)</f>
        <v>132.52000000000001</v>
      </c>
      <c r="M14" s="10">
        <f>(Table1[[#This Row],[Price]]-Table1[[#This Row],[52 Week low]])/Table1[[#This Row],[52 Week low]]</f>
        <v>0.76411107757319641</v>
      </c>
      <c r="N14" s="7" cm="1">
        <f t="array" ref="N14">_FV(A14,"P/E",TRUE)</f>
        <v>33.8673</v>
      </c>
      <c r="O14" s="6" cm="1">
        <f t="array" ref="O14">_FV(Table1[[#This Row],[Company]],"Market cap",TRUE)</f>
        <v>1715025000000</v>
      </c>
      <c r="P14" s="9" cm="1">
        <f t="array" ref="P14">_FV(Table1[[#This Row],[Company]],"Shares outstanding",TRUE)</f>
        <v>7542216000</v>
      </c>
      <c r="Q14" s="3"/>
      <c r="R14" s="3"/>
    </row>
    <row r="15" spans="1:18" x14ac:dyDescent="0.25">
      <c r="A15" s="3" t="e" vm="347">
        <v>#VALUE!</v>
      </c>
      <c r="B15" s="3" t="str" cm="1">
        <f t="array" ref="B15">_FV(A15,"Industry")</f>
        <v>Software &amp; IT Services</v>
      </c>
      <c r="C15" s="3" t="str" cm="1">
        <f t="array" ref="C15">_FV(A15,"Ticker symbol",TRUE)</f>
        <v>GOOGL</v>
      </c>
      <c r="D15" s="4" cm="1">
        <f t="array" ref="D15">_FV(A15,"Price")</f>
        <v>2040.36</v>
      </c>
      <c r="E15" s="5" cm="1">
        <f t="array" ref="E15">_FV(A15,"Change (%)",TRUE)</f>
        <v>1.6369000000000002E-2</v>
      </c>
      <c r="F15" s="8" cm="1">
        <f t="array" ref="F15">_FV(A15,"Beta")</f>
        <v>1.0053000000000001</v>
      </c>
      <c r="G15" s="11" cm="1">
        <f t="array" ref="G15">_FV(A15,"Volume")</f>
        <v>1696031</v>
      </c>
      <c r="H15" s="11" cm="1">
        <f t="array" ref="H15">_FV(A15,"Volume average",TRUE)</f>
        <v>1806122</v>
      </c>
      <c r="I15" s="12">
        <f>Table1[[#This Row],[Volume]]/Table1[[#This Row],[Avg. Volume]]</f>
        <v>0.93904564586445438</v>
      </c>
      <c r="J15" s="2">
        <f>(Table1[[#This Row],[Price]]-Table1[[#This Row],[52 Week high]])/Table1[[#This Row],[52 Week high]]</f>
        <v>-4.8845296810464574E-2</v>
      </c>
      <c r="K15" s="6" cm="1">
        <f t="array" ref="K15">_FV(A15,"52 week high",TRUE)</f>
        <v>2145.14</v>
      </c>
      <c r="L15" s="4" cm="1">
        <f t="array" ref="L15">_FV(A15,"52 week low",TRUE)</f>
        <v>1008.87</v>
      </c>
      <c r="M15" s="10">
        <f>(Table1[[#This Row],[Price]]-Table1[[#This Row],[52 Week low]])/Table1[[#This Row],[52 Week low]]</f>
        <v>1.0224211246245798</v>
      </c>
      <c r="N15" s="7" cm="1">
        <f t="array" ref="N15">_FV(A15,"P/E",TRUE)</f>
        <v>34.226100000000002</v>
      </c>
      <c r="O15" s="6" cm="1">
        <f t="array" ref="O15">_FV(Table1[[#This Row],[Company]],"Market cap",TRUE)</f>
        <v>1358790000000</v>
      </c>
      <c r="P15" s="9" cm="1">
        <f t="array" ref="P15">_FV(Table1[[#This Row],[Company]],"Shares outstanding",TRUE)</f>
        <v>674136700</v>
      </c>
      <c r="Q15" s="3"/>
      <c r="R15" s="3"/>
    </row>
    <row r="16" spans="1:18" x14ac:dyDescent="0.25">
      <c r="A16" s="3" t="e" vm="137">
        <v>#VALUE!</v>
      </c>
      <c r="B16" s="3" t="str" cm="1">
        <f t="array" ref="B16">_FV(A16,"Industry")</f>
        <v>Semiconductors &amp; Semiconductor Equipment</v>
      </c>
      <c r="C16" s="3" t="str" cm="1">
        <f t="array" ref="C16">_FV(A16,"Ticker symbol",TRUE)</f>
        <v>MU</v>
      </c>
      <c r="D16" s="4" cm="1">
        <f t="array" ref="D16">_FV(A16,"Price")</f>
        <v>89.3</v>
      </c>
      <c r="E16" s="5" cm="1">
        <f t="array" ref="E16">_FV(A16,"Change (%)",TRUE)</f>
        <v>4.9970999999999995E-2</v>
      </c>
      <c r="F16" s="8" cm="1">
        <f t="array" ref="F16">_FV(A16,"Beta")</f>
        <v>1.3363</v>
      </c>
      <c r="G16" s="11" cm="1">
        <f t="array" ref="G16">_FV(A16,"Volume")</f>
        <v>22301358</v>
      </c>
      <c r="H16" s="11" cm="1">
        <f t="array" ref="H16">_FV(A16,"Volume average",TRUE)</f>
        <v>17967773</v>
      </c>
      <c r="I16" s="12">
        <f>Table1[[#This Row],[Volume]]/Table1[[#This Row],[Avg. Volume]]</f>
        <v>1.2411865399234507</v>
      </c>
      <c r="J16" s="2">
        <f>(Table1[[#This Row],[Price]]-Table1[[#This Row],[52 Week high]])/Table1[[#This Row],[52 Week high]]</f>
        <v>-6.7362924281984357E-2</v>
      </c>
      <c r="K16" s="6" cm="1">
        <f t="array" ref="K16">_FV(A16,"52 week high",TRUE)</f>
        <v>95.75</v>
      </c>
      <c r="L16" s="4" cm="1">
        <f t="array" ref="L16">_FV(A16,"52 week low",TRUE)</f>
        <v>31.13</v>
      </c>
      <c r="M16" s="10">
        <f>(Table1[[#This Row],[Price]]-Table1[[#This Row],[52 Week low]])/Table1[[#This Row],[52 Week low]]</f>
        <v>1.868615483456473</v>
      </c>
      <c r="N16" s="7" cm="1">
        <f t="array" ref="N16">_FV(A16,"P/E",TRUE)</f>
        <v>35.777799999999999</v>
      </c>
      <c r="O16" s="6" cm="1">
        <f t="array" ref="O16">_FV(Table1[[#This Row],[Company]],"Market cap",TRUE)</f>
        <v>95143010000</v>
      </c>
      <c r="P16" s="9" cm="1">
        <f t="array" ref="P16">_FV(Table1[[#This Row],[Company]],"Shares outstanding",TRUE)</f>
        <v>1118672000</v>
      </c>
      <c r="Q16" s="3"/>
      <c r="R16" s="3"/>
    </row>
    <row r="17" spans="1:18" x14ac:dyDescent="0.25">
      <c r="A17" s="3" t="e" vm="231">
        <v>#VALUE!</v>
      </c>
      <c r="B17" s="3" t="str" cm="1">
        <f t="array" ref="B17">_FV(A17,"Industry")</f>
        <v>Semiconductors &amp; Semiconductor Equipment</v>
      </c>
      <c r="C17" s="3" t="str" cm="1">
        <f t="array" ref="C17">_FV(A17,"Ticker symbol",TRUE)</f>
        <v>AMD</v>
      </c>
      <c r="D17" s="4" cm="1">
        <f t="array" ref="D17">_FV(A17,"Price")</f>
        <v>78.53</v>
      </c>
      <c r="E17" s="5" cm="1">
        <f t="array" ref="E17">_FV(A17,"Change (%)",TRUE)</f>
        <v>6.1790000000000005E-2</v>
      </c>
      <c r="F17" s="8" cm="1">
        <f t="array" ref="F17">_FV(A17,"Beta")</f>
        <v>2.1280000000000001</v>
      </c>
      <c r="G17" s="11" cm="1">
        <f t="array" ref="G17">_FV(A17,"Volume")</f>
        <v>45088336</v>
      </c>
      <c r="H17" s="11" cm="1">
        <f t="array" ref="H17">_FV(A17,"Volume average",TRUE)</f>
        <v>40790826</v>
      </c>
      <c r="I17" s="12">
        <f>Table1[[#This Row],[Volume]]/Table1[[#This Row],[Avg. Volume]]</f>
        <v>1.1053548167914031</v>
      </c>
      <c r="J17" s="2">
        <f>(Table1[[#This Row],[Price]]-Table1[[#This Row],[52 Week high]])/Table1[[#This Row],[52 Week high]]</f>
        <v>-0.20860626826564549</v>
      </c>
      <c r="K17" s="6" cm="1">
        <f t="array" ref="K17">_FV(A17,"52 week high",TRUE)</f>
        <v>99.23</v>
      </c>
      <c r="L17" s="4" cm="1">
        <f t="array" ref="L17">_FV(A17,"52 week low",TRUE)</f>
        <v>36.75</v>
      </c>
      <c r="M17" s="10">
        <f>(Table1[[#This Row],[Price]]-Table1[[#This Row],[52 Week low]])/Table1[[#This Row],[52 Week low]]</f>
        <v>1.1368707482993197</v>
      </c>
      <c r="N17" s="7" cm="1">
        <f t="array" ref="N17">_FV(A17,"P/E",TRUE)</f>
        <v>36.245699999999999</v>
      </c>
      <c r="O17" s="6" cm="1">
        <f t="array" ref="O17">_FV(Table1[[#This Row],[Company]],"Market cap",TRUE)</f>
        <v>89624980000</v>
      </c>
      <c r="P17" s="9" cm="1">
        <f t="array" ref="P17">_FV(Table1[[#This Row],[Company]],"Shares outstanding",TRUE)</f>
        <v>1211803000</v>
      </c>
      <c r="Q17" s="3"/>
      <c r="R17" s="3"/>
    </row>
    <row r="18" spans="1:18" x14ac:dyDescent="0.25">
      <c r="A18" s="3" t="e" vm="146">
        <v>#VALUE!</v>
      </c>
      <c r="B18" s="3" t="str" cm="1">
        <f t="array" ref="B18">_FV(A18,"Industry")</f>
        <v>Software &amp; IT Services</v>
      </c>
      <c r="C18" s="3" t="str" cm="1">
        <f t="array" ref="C18">_FV(A18,"Ticker symbol",TRUE)</f>
        <v>CRM</v>
      </c>
      <c r="D18" s="4" cm="1">
        <f t="array" ref="D18">_FV(A18,"Price")</f>
        <v>211.53</v>
      </c>
      <c r="E18" s="5" cm="1">
        <f t="array" ref="E18">_FV(A18,"Change (%)",TRUE)</f>
        <v>1.8342000000000001E-2</v>
      </c>
      <c r="F18" s="8" cm="1">
        <f t="array" ref="F18">_FV(A18,"Beta")</f>
        <v>1.1117999999999999</v>
      </c>
      <c r="G18" s="11" cm="1">
        <f t="array" ref="G18">_FV(A18,"Volume")</f>
        <v>9732242</v>
      </c>
      <c r="H18" s="11" cm="1">
        <f t="array" ref="H18">_FV(A18,"Volume average",TRUE)</f>
        <v>7899004</v>
      </c>
      <c r="I18" s="12">
        <f>Table1[[#This Row],[Volume]]/Table1[[#This Row],[Avg. Volume]]</f>
        <v>1.2320847033372815</v>
      </c>
      <c r="J18" s="2">
        <f>(Table1[[#This Row],[Price]]-Table1[[#This Row],[52 Week high]])/Table1[[#This Row],[52 Week high]]</f>
        <v>-0.25648506151142353</v>
      </c>
      <c r="K18" s="6" cm="1">
        <f t="array" ref="K18">_FV(A18,"52 week high",TRUE)</f>
        <v>284.5</v>
      </c>
      <c r="L18" s="4" cm="1">
        <f t="array" ref="L18">_FV(A18,"52 week low",TRUE)</f>
        <v>115.29</v>
      </c>
      <c r="M18" s="10">
        <f>(Table1[[#This Row],[Price]]-Table1[[#This Row],[52 Week low]])/Table1[[#This Row],[52 Week low]]</f>
        <v>0.8347645068956544</v>
      </c>
      <c r="N18" s="7" cm="1">
        <f t="array" ref="N18">_FV(A18,"P/E",TRUE)</f>
        <v>47.305100000000003</v>
      </c>
      <c r="O18" s="6" cm="1">
        <f t="array" ref="O18">_FV(Table1[[#This Row],[Company]],"Market cap",TRUE)</f>
        <v>190631800000</v>
      </c>
      <c r="P18" s="9" cm="1">
        <f t="array" ref="P18">_FV(Table1[[#This Row],[Company]],"Shares outstanding",TRUE)</f>
        <v>917734500</v>
      </c>
      <c r="Q18" s="3"/>
      <c r="R18" s="3"/>
    </row>
    <row r="19" spans="1:18" x14ac:dyDescent="0.25">
      <c r="A19" s="3" t="e" vm="16">
        <v>#VALUE!</v>
      </c>
      <c r="B19" s="3" t="str" cm="1">
        <f t="array" ref="B19">_FV(A19,"Industry")</f>
        <v>Semiconductors &amp; Semiconductor Equipment</v>
      </c>
      <c r="C19" s="3" t="str" cm="1">
        <f t="array" ref="C19">_FV(A19,"Ticker symbol",TRUE)</f>
        <v>AVGO</v>
      </c>
      <c r="D19" s="4" cm="1">
        <f t="array" ref="D19">_FV(A19,"Price")</f>
        <v>443.6</v>
      </c>
      <c r="E19" s="5" cm="1">
        <f t="array" ref="E19">_FV(A19,"Change (%)",TRUE)</f>
        <v>5.3055999999999999E-2</v>
      </c>
      <c r="F19" s="8" cm="1">
        <f t="array" ref="F19">_FV(A19,"Beta")</f>
        <v>1.0137</v>
      </c>
      <c r="G19" s="11" cm="1">
        <f t="array" ref="G19">_FV(A19,"Volume")</f>
        <v>3788449</v>
      </c>
      <c r="H19" s="11" cm="1">
        <f t="array" ref="H19">_FV(A19,"Volume average",TRUE)</f>
        <v>2027976</v>
      </c>
      <c r="I19" s="12">
        <f>Table1[[#This Row],[Volume]]/Table1[[#This Row],[Avg. Volume]]</f>
        <v>1.8680936066304532</v>
      </c>
      <c r="J19" s="2">
        <f>(Table1[[#This Row],[Price]]-Table1[[#This Row],[52 Week high]])/Table1[[#This Row],[52 Week high]]</f>
        <v>-0.10409177202407392</v>
      </c>
      <c r="K19" s="6" cm="1">
        <f t="array" ref="K19">_FV(A19,"52 week high",TRUE)</f>
        <v>495.14</v>
      </c>
      <c r="L19" s="4" cm="1">
        <f t="array" ref="L19">_FV(A19,"52 week low",TRUE)</f>
        <v>155.66999999999999</v>
      </c>
      <c r="M19" s="10">
        <f>(Table1[[#This Row],[Price]]-Table1[[#This Row],[52 Week low]])/Table1[[#This Row],[52 Week low]]</f>
        <v>1.8496177812038292</v>
      </c>
      <c r="N19" s="7" cm="1">
        <f t="array" ref="N19">_FV(A19,"P/E",TRUE)</f>
        <v>48.768700000000003</v>
      </c>
      <c r="O19" s="6" cm="1">
        <f t="array" ref="O19">_FV(Table1[[#This Row],[Company]],"Market cap",TRUE)</f>
        <v>171955400000</v>
      </c>
      <c r="P19" s="9" cm="1">
        <f t="array" ref="P19">_FV(Table1[[#This Row],[Company]],"Shares outstanding",TRUE)</f>
        <v>408202800</v>
      </c>
      <c r="Q19" s="3"/>
      <c r="R19" s="3"/>
    </row>
    <row r="20" spans="1:18" x14ac:dyDescent="0.25">
      <c r="A20" s="3" t="e" vm="326">
        <v>#VALUE!</v>
      </c>
      <c r="B20" s="3" t="str" cm="1">
        <f t="array" ref="B20">_FV(A20,"Industry")</f>
        <v>Software &amp; IT Services</v>
      </c>
      <c r="C20" s="3" t="str" cm="1">
        <f t="array" ref="C20">_FV(A20,"Ticker symbol",TRUE)</f>
        <v>PYPL</v>
      </c>
      <c r="D20" s="4" cm="1">
        <f t="array" ref="D20">_FV(A20,"Price")</f>
        <v>241.76</v>
      </c>
      <c r="E20" s="5" cm="1">
        <f t="array" ref="E20">_FV(A20,"Change (%)",TRUE)</f>
        <v>6.9309000000000009E-2</v>
      </c>
      <c r="F20" s="8" cm="1">
        <f t="array" ref="F20">_FV(A20,"Beta")</f>
        <v>1.2053</v>
      </c>
      <c r="G20" s="11" cm="1">
        <f t="array" ref="G20">_FV(A20,"Volume")</f>
        <v>12071203</v>
      </c>
      <c r="H20" s="11" cm="1">
        <f t="array" ref="H20">_FV(A20,"Volume average",TRUE)</f>
        <v>12516309</v>
      </c>
      <c r="I20" s="12">
        <f>Table1[[#This Row],[Volume]]/Table1[[#This Row],[Avg. Volume]]</f>
        <v>0.96443791855889782</v>
      </c>
      <c r="J20" s="2">
        <f>(Table1[[#This Row],[Price]]-Table1[[#This Row],[52 Week high]])/Table1[[#This Row],[52 Week high]]</f>
        <v>-0.21795950054991264</v>
      </c>
      <c r="K20" s="6" cm="1">
        <f t="array" ref="K20">_FV(A20,"52 week high",TRUE)</f>
        <v>309.14</v>
      </c>
      <c r="L20" s="4" cm="1">
        <f t="array" ref="L20">_FV(A20,"52 week low",TRUE)</f>
        <v>82.07</v>
      </c>
      <c r="M20" s="10">
        <f>(Table1[[#This Row],[Price]]-Table1[[#This Row],[52 Week low]])/Table1[[#This Row],[52 Week low]]</f>
        <v>1.9457779943950289</v>
      </c>
      <c r="N20" s="7" cm="1">
        <f t="array" ref="N20">_FV(A20,"P/E",TRUE)</f>
        <v>63.905000000000001</v>
      </c>
      <c r="O20" s="6" cm="1">
        <f t="array" ref="O20">_FV(Table1[[#This Row],[Company]],"Market cap",TRUE)</f>
        <v>264791100000</v>
      </c>
      <c r="P20" s="9" cm="1">
        <f t="array" ref="P20">_FV(Table1[[#This Row],[Company]],"Shares outstanding",TRUE)</f>
        <v>1171176000</v>
      </c>
      <c r="Q20" s="3"/>
      <c r="R20" s="3"/>
    </row>
    <row r="21" spans="1:18" x14ac:dyDescent="0.25">
      <c r="A21" s="3" t="e" vm="79">
        <v>#VALUE!</v>
      </c>
      <c r="B21" s="3" t="str" cm="1">
        <f t="array" ref="B21">_FV(A21,"Industry")</f>
        <v>Semiconductors &amp; Semiconductor Equipment</v>
      </c>
      <c r="C21" s="3" t="str" cm="1">
        <f t="array" ref="C21">_FV(A21,"Ticker symbol",TRUE)</f>
        <v>NVDA</v>
      </c>
      <c r="D21" s="4" cm="1">
        <f t="array" ref="D21">_FV(A21,"Price")</f>
        <v>500.81</v>
      </c>
      <c r="E21" s="5" cm="1">
        <f t="array" ref="E21">_FV(A21,"Change (%)",TRUE)</f>
        <v>8.0333000000000002E-2</v>
      </c>
      <c r="F21" s="8" cm="1">
        <f t="array" ref="F21">_FV(A21,"Beta")</f>
        <v>1.4258999999999999</v>
      </c>
      <c r="G21" s="11" cm="1">
        <f t="array" ref="G21">_FV(A21,"Volume")</f>
        <v>13045638</v>
      </c>
      <c r="H21" s="11" cm="1">
        <f t="array" ref="H21">_FV(A21,"Volume average",TRUE)</f>
        <v>9335661</v>
      </c>
      <c r="I21" s="12">
        <f>Table1[[#This Row],[Volume]]/Table1[[#This Row],[Avg. Volume]]</f>
        <v>1.3973984273850562</v>
      </c>
      <c r="J21" s="2">
        <f>(Table1[[#This Row],[Price]]-Table1[[#This Row],[52 Week high]])/Table1[[#This Row],[52 Week high]]</f>
        <v>-0.18554236461213203</v>
      </c>
      <c r="K21" s="6" cm="1">
        <f t="array" ref="K21">_FV(A21,"52 week high",TRUE)</f>
        <v>614.9</v>
      </c>
      <c r="L21" s="4" cm="1">
        <f t="array" ref="L21">_FV(A21,"52 week low",TRUE)</f>
        <v>180.6807</v>
      </c>
      <c r="M21" s="10">
        <f>(Table1[[#This Row],[Price]]-Table1[[#This Row],[52 Week low]])/Table1[[#This Row],[52 Week low]]</f>
        <v>1.7717957701071558</v>
      </c>
      <c r="N21" s="7" cm="1">
        <f t="array" ref="N21">_FV(A21,"P/E",TRUE)</f>
        <v>67.202699999999993</v>
      </c>
      <c r="O21" s="6" cm="1">
        <f t="array" ref="O21">_FV(Table1[[#This Row],[Company]],"Market cap",TRUE)</f>
        <v>287512600000</v>
      </c>
      <c r="P21" s="9" cm="1">
        <f t="array" ref="P21">_FV(Table1[[#This Row],[Company]],"Shares outstanding",TRUE)</f>
        <v>620000000</v>
      </c>
      <c r="Q21" s="3"/>
      <c r="R21" s="3"/>
    </row>
    <row r="22" spans="1:18" x14ac:dyDescent="0.25">
      <c r="A22" s="3" t="e" vm="262">
        <v>#VALUE!</v>
      </c>
      <c r="B22" s="3" t="str" cm="1">
        <f t="array" ref="B22">_FV(A22,"Industry")</f>
        <v>Diversified Retail</v>
      </c>
      <c r="C22" s="3" t="str" cm="1">
        <f t="array" ref="C22">_FV(A22,"Ticker symbol",TRUE)</f>
        <v>AMZN</v>
      </c>
      <c r="D22" s="4" cm="1">
        <f t="array" ref="D22">_FV(A22,"Price")</f>
        <v>3062.85</v>
      </c>
      <c r="E22" s="5" cm="1">
        <f t="array" ref="E22">_FV(A22,"Change (%)",TRUE)</f>
        <v>3.7568000000000004E-2</v>
      </c>
      <c r="F22" s="8" cm="1">
        <f t="array" ref="F22">_FV(A22,"Beta")</f>
        <v>1.1469</v>
      </c>
      <c r="G22" s="11" cm="1">
        <f t="array" ref="G22">_FV(A22,"Volume")</f>
        <v>4030032</v>
      </c>
      <c r="H22" s="11" cm="1">
        <f t="array" ref="H22">_FV(A22,"Volume average",TRUE)</f>
        <v>3859657</v>
      </c>
      <c r="I22" s="12">
        <f>Table1[[#This Row],[Volume]]/Table1[[#This Row],[Avg. Volume]]</f>
        <v>1.044142523545486</v>
      </c>
      <c r="J22" s="2">
        <f>(Table1[[#This Row],[Price]]-Table1[[#This Row],[52 Week high]])/Table1[[#This Row],[52 Week high]]</f>
        <v>-0.13777183475262161</v>
      </c>
      <c r="K22" s="6" cm="1">
        <f t="array" ref="K22">_FV(A22,"52 week high",TRUE)</f>
        <v>3552.25</v>
      </c>
      <c r="L22" s="4" cm="1">
        <f t="array" ref="L22">_FV(A22,"52 week low",TRUE)</f>
        <v>1626.0318</v>
      </c>
      <c r="M22" s="10">
        <f>(Table1[[#This Row],[Price]]-Table1[[#This Row],[52 Week low]])/Table1[[#This Row],[52 Week low]]</f>
        <v>0.88363474810271236</v>
      </c>
      <c r="N22" s="7" cm="1">
        <f t="array" ref="N22">_FV(A22,"P/E",TRUE)</f>
        <v>70.699200000000005</v>
      </c>
      <c r="O22" s="6" cm="1">
        <f t="array" ref="O22">_FV(Table1[[#This Row],[Company]],"Market cap",TRUE)</f>
        <v>1486498000000</v>
      </c>
      <c r="P22" s="9" cm="1">
        <f t="array" ref="P22">_FV(Table1[[#This Row],[Company]],"Shares outstanding",TRUE)</f>
        <v>503564700</v>
      </c>
      <c r="Q22" s="3"/>
      <c r="R22" s="3"/>
    </row>
    <row r="23" spans="1:18" x14ac:dyDescent="0.25">
      <c r="A23" s="3" t="e" vm="301">
        <v>#VALUE!</v>
      </c>
      <c r="B23" s="3" t="str" cm="1">
        <f t="array" ref="B23">_FV(A23,"Industry")</f>
        <v>Software &amp; IT Services</v>
      </c>
      <c r="C23" s="3" t="str" cm="1">
        <f t="array" ref="C23">_FV(A23,"Ticker symbol",TRUE)</f>
        <v>NFLX</v>
      </c>
      <c r="D23" s="4" cm="1">
        <f t="array" ref="D23">_FV(A23,"Price")</f>
        <v>506.44</v>
      </c>
      <c r="E23" s="5" cm="1">
        <f t="array" ref="E23">_FV(A23,"Change (%)",TRUE)</f>
        <v>2.6575000000000001E-2</v>
      </c>
      <c r="F23" s="8" cm="1">
        <f t="array" ref="F23">_FV(A23,"Beta")</f>
        <v>0.82920000000000005</v>
      </c>
      <c r="G23" s="11" cm="1">
        <f t="array" ref="G23">_FV(A23,"Volume")</f>
        <v>3470042</v>
      </c>
      <c r="H23" s="11" cm="1">
        <f t="array" ref="H23">_FV(A23,"Volume average",TRUE)</f>
        <v>3497560</v>
      </c>
      <c r="I23" s="12">
        <f>Table1[[#This Row],[Volume]]/Table1[[#This Row],[Avg. Volume]]</f>
        <v>0.99213222932558698</v>
      </c>
      <c r="J23" s="2">
        <f>(Table1[[#This Row],[Price]]-Table1[[#This Row],[52 Week high]])/Table1[[#This Row],[52 Week high]]</f>
        <v>-0.14638378648335365</v>
      </c>
      <c r="K23" s="6" cm="1">
        <f t="array" ref="K23">_FV(A23,"52 week high",TRUE)</f>
        <v>593.28769999999997</v>
      </c>
      <c r="L23" s="4" cm="1">
        <f t="array" ref="L23">_FV(A23,"52 week low",TRUE)</f>
        <v>290.25</v>
      </c>
      <c r="M23" s="10">
        <f>(Table1[[#This Row],[Price]]-Table1[[#This Row],[52 Week low]])/Table1[[#This Row],[52 Week low]]</f>
        <v>0.74484065460809645</v>
      </c>
      <c r="N23" s="7" cm="1">
        <f t="array" ref="N23">_FV(A23,"P/E",TRUE)</f>
        <v>83.775700000000001</v>
      </c>
      <c r="O23" s="6" cm="1">
        <f t="array" ref="O23">_FV(Table1[[#This Row],[Company]],"Market cap",TRUE)</f>
        <v>218493500000</v>
      </c>
      <c r="P23" s="9" cm="1">
        <f t="array" ref="P23">_FV(Table1[[#This Row],[Company]],"Shares outstanding",TRUE)</f>
        <v>442895300</v>
      </c>
      <c r="Q23" s="3"/>
      <c r="R23" s="3"/>
    </row>
    <row r="24" spans="1:18" x14ac:dyDescent="0.25">
      <c r="A24" s="3" t="e" vm="513">
        <v>#VALUE!</v>
      </c>
      <c r="B24" s="3" t="str" cm="1">
        <f t="array" ref="B24">_FV(A24,"Industry")</f>
        <v>Professional &amp; Commercial Services</v>
      </c>
      <c r="C24" s="3" t="str" cm="1">
        <f t="array" ref="C24">_FV(A24,"Ticker symbol",TRUE)</f>
        <v>SQ</v>
      </c>
      <c r="D24" s="4" cm="1">
        <f t="array" ref="D24">_FV(A24,"Price")</f>
        <v>225.09</v>
      </c>
      <c r="E24" s="5" cm="1">
        <f t="array" ref="E24">_FV(A24,"Change (%)",TRUE)</f>
        <v>0.11502499999999999</v>
      </c>
      <c r="F24" s="8" cm="1">
        <f t="array" ref="F24">_FV(A24,"Beta")</f>
        <v>2.4872999999999998</v>
      </c>
      <c r="G24" s="11" cm="1">
        <f t="array" ref="G24">_FV(A24,"Volume")</f>
        <v>14495532</v>
      </c>
      <c r="H24" s="11" cm="1">
        <f t="array" ref="H24">_FV(A24,"Volume average",TRUE)</f>
        <v>12119368</v>
      </c>
      <c r="I24" s="12">
        <f>Table1[[#This Row],[Volume]]/Table1[[#This Row],[Avg. Volume]]</f>
        <v>1.1960633590794503</v>
      </c>
      <c r="J24" s="2">
        <f>(Table1[[#This Row],[Price]]-Table1[[#This Row],[52 Week high]])/Table1[[#This Row],[52 Week high]]</f>
        <v>-0.20516205032808382</v>
      </c>
      <c r="K24" s="6" cm="1">
        <f t="array" ref="K24">_FV(A24,"52 week high",TRUE)</f>
        <v>283.18979999999999</v>
      </c>
      <c r="L24" s="4" cm="1">
        <f t="array" ref="L24">_FV(A24,"52 week low",TRUE)</f>
        <v>32.33</v>
      </c>
      <c r="M24" s="10">
        <f>(Table1[[#This Row],[Price]]-Table1[[#This Row],[52 Week low]])/Table1[[#This Row],[52 Week low]]</f>
        <v>5.9622641509433967</v>
      </c>
      <c r="N24" s="7" cm="1">
        <f t="array" ref="N24">_FV(A24,"P/E",TRUE)</f>
        <v>692.87800000000004</v>
      </c>
      <c r="O24" s="6" cm="1">
        <f t="array" ref="O24">_FV(Table1[[#This Row],[Company]],"Market cap",TRUE)</f>
        <v>91773060000</v>
      </c>
      <c r="P24" s="9" cm="1">
        <f t="array" ref="P24">_FV(Table1[[#This Row],[Company]],"Shares outstanding",TRUE)</f>
        <v>454614700</v>
      </c>
      <c r="Q24" s="3"/>
      <c r="R24" s="3"/>
    </row>
    <row r="25" spans="1:18" x14ac:dyDescent="0.25">
      <c r="A25" s="3" t="e" vm="514">
        <v>#VALUE!</v>
      </c>
      <c r="B25" s="3" t="str" cm="1">
        <f t="array" ref="B25">_FV(A25,"Industry")</f>
        <v>Semiconductors &amp; Semiconductor Equipment</v>
      </c>
      <c r="C25" s="3" t="str" cm="1">
        <f t="array" ref="C25">_FV(A25,"Ticker symbol",TRUE)</f>
        <v>NXPI</v>
      </c>
      <c r="D25" s="4" cm="1">
        <f t="array" ref="D25">_FV(A25,"Price")</f>
        <v>183.82</v>
      </c>
      <c r="E25" s="5" cm="1">
        <f t="array" ref="E25">_FV(A25,"Change (%)",TRUE)</f>
        <v>7.4970999999999996E-2</v>
      </c>
      <c r="F25" s="8" cm="1">
        <f t="array" ref="F25">_FV(A25,"Beta")</f>
        <v>1.4735</v>
      </c>
      <c r="G25" s="11" cm="1">
        <f t="array" ref="G25">_FV(A25,"Volume")</f>
        <v>3687954</v>
      </c>
      <c r="H25" s="11" cm="1">
        <f t="array" ref="H25">_FV(A25,"Volume average",TRUE)</f>
        <v>3195390</v>
      </c>
      <c r="I25" s="12">
        <f>Table1[[#This Row],[Volume]]/Table1[[#This Row],[Avg. Volume]]</f>
        <v>1.1541483199233897</v>
      </c>
      <c r="J25" s="2">
        <f>(Table1[[#This Row],[Price]]-Table1[[#This Row],[52 Week high]])/Table1[[#This Row],[52 Week high]]</f>
        <v>-8.177231629951548E-2</v>
      </c>
      <c r="K25" s="6" cm="1">
        <f t="array" ref="K25">_FV(A25,"52 week high",TRUE)</f>
        <v>200.19</v>
      </c>
      <c r="L25" s="4" cm="1">
        <f t="array" ref="L25">_FV(A25,"52 week low",TRUE)</f>
        <v>58.41</v>
      </c>
      <c r="M25" s="10">
        <f>(Table1[[#This Row],[Price]]-Table1[[#This Row],[52 Week low]])/Table1[[#This Row],[52 Week low]]</f>
        <v>2.1470638589282656</v>
      </c>
      <c r="N25" s="7" cm="1">
        <f t="array" ref="N25">_FV(A25,"P/E",TRUE)</f>
        <v>1412.289</v>
      </c>
      <c r="O25" s="6" cm="1">
        <f t="array" ref="O25">_FV(Table1[[#This Row],[Company]],"Market cap",TRUE)</f>
        <v>47368400000</v>
      </c>
      <c r="P25" s="9" cm="1">
        <f t="array" ref="P25">_FV(Table1[[#This Row],[Company]],"Shares outstanding",TRUE)</f>
        <v>277008200</v>
      </c>
      <c r="Q25" s="3"/>
      <c r="R25" s="3"/>
    </row>
    <row r="26" spans="1:18" x14ac:dyDescent="0.25">
      <c r="A26" s="3" t="e" vm="515">
        <v>#VALUE!</v>
      </c>
      <c r="B26" s="3" t="str" cm="1">
        <f t="array" ref="B26">_FV(A26,"Industry")</f>
        <v>Software &amp; IT Services</v>
      </c>
      <c r="C26" s="3" t="str" cm="1">
        <f t="array" ref="C26">_FV(A26,"Ticker symbol",TRUE)</f>
        <v>MELI</v>
      </c>
      <c r="D26" s="4" cm="1">
        <f t="array" ref="D26">_FV(A26,"Price")</f>
        <v>1452.01</v>
      </c>
      <c r="E26" s="5" cm="1">
        <f t="array" ref="E26">_FV(A26,"Change (%)",TRUE)</f>
        <v>6.0217E-2</v>
      </c>
      <c r="F26" s="8" cm="1">
        <f t="array" ref="F26">_FV(A26,"Beta")</f>
        <v>1.5564</v>
      </c>
      <c r="G26" s="11" cm="1">
        <f t="array" ref="G26">_FV(A26,"Volume")</f>
        <v>930952</v>
      </c>
      <c r="H26" s="11" cm="1">
        <f t="array" ref="H26">_FV(A26,"Volume average",TRUE)</f>
        <v>619103</v>
      </c>
      <c r="I26" s="12">
        <f>Table1[[#This Row],[Volume]]/Table1[[#This Row],[Avg. Volume]]</f>
        <v>1.5037110141608101</v>
      </c>
      <c r="J26" s="2">
        <f>(Table1[[#This Row],[Price]]-Table1[[#This Row],[52 Week high]])/Table1[[#This Row],[52 Week high]]</f>
        <v>-0.28118316831683171</v>
      </c>
      <c r="K26" s="6" cm="1">
        <f t="array" ref="K26">_FV(A26,"52 week high",TRUE)</f>
        <v>2020</v>
      </c>
      <c r="L26" s="4" cm="1">
        <f t="array" ref="L26">_FV(A26,"52 week low",TRUE)</f>
        <v>422.22</v>
      </c>
      <c r="M26" s="10">
        <f>(Table1[[#This Row],[Price]]-Table1[[#This Row],[52 Week low]])/Table1[[#This Row],[52 Week low]]</f>
        <v>2.4389891525744871</v>
      </c>
      <c r="N26" s="7" cm="1">
        <f t="array" ref="N26">_FV(A26,"P/E",TRUE)</f>
        <v>1571.373</v>
      </c>
      <c r="O26" s="6" cm="1">
        <f t="array" ref="O26">_FV(Table1[[#This Row],[Company]],"Market cap",TRUE)</f>
        <v>68298590000</v>
      </c>
      <c r="P26" s="9" cm="1">
        <f t="array" ref="P26">_FV(Table1[[#This Row],[Company]],"Shares outstanding",TRUE)</f>
        <v>49869730</v>
      </c>
      <c r="Q26" s="3"/>
      <c r="R26" s="3"/>
    </row>
    <row r="27" spans="1:18" x14ac:dyDescent="0.25">
      <c r="A27" s="3" t="e" vm="516">
        <v>#VALUE!</v>
      </c>
      <c r="B27" s="3" t="str" cm="1">
        <f t="array" ref="B27">_FV(A27,"Industry")</f>
        <v>Software &amp; IT Services</v>
      </c>
      <c r="C27" s="3" t="str" cm="1">
        <f t="array" ref="C27">_FV(A27,"Ticker symbol",TRUE)</f>
        <v>GDS</v>
      </c>
      <c r="D27" s="4" cm="1">
        <f t="array" ref="D27">_FV(A27,"Price")</f>
        <v>89.08</v>
      </c>
      <c r="E27" s="5" cm="1">
        <f t="array" ref="E27">_FV(A27,"Change (%)",TRUE)</f>
        <v>5.4200999999999999E-2</v>
      </c>
      <c r="F27" s="8" cm="1">
        <f t="array" ref="F27">_FV(A27,"Beta")</f>
        <v>1.1487000000000001</v>
      </c>
      <c r="G27" s="11" cm="1">
        <f t="array" ref="G27">_FV(A27,"Volume")</f>
        <v>1325658</v>
      </c>
      <c r="H27" s="11" cm="1">
        <f t="array" ref="H27">_FV(A27,"Volume average",TRUE)</f>
        <v>929947</v>
      </c>
      <c r="I27" s="12">
        <f>Table1[[#This Row],[Volume]]/Table1[[#This Row],[Avg. Volume]]</f>
        <v>1.4255199489863402</v>
      </c>
      <c r="J27" s="2">
        <f>(Table1[[#This Row],[Price]]-Table1[[#This Row],[52 Week high]])/Table1[[#This Row],[52 Week high]]</f>
        <v>-0.23706748886605006</v>
      </c>
      <c r="K27" s="6" cm="1">
        <f t="array" ref="K27">_FV(A27,"52 week high",TRUE)</f>
        <v>116.76</v>
      </c>
      <c r="L27" s="4" cm="1">
        <f t="array" ref="L27">_FV(A27,"52 week low",TRUE)</f>
        <v>43.27</v>
      </c>
      <c r="M27" s="10">
        <f>(Table1[[#This Row],[Price]]-Table1[[#This Row],[52 Week low]])/Table1[[#This Row],[52 Week low]]</f>
        <v>1.0587011786457128</v>
      </c>
      <c r="N27" s="7" t="e" cm="1" vm="4">
        <f t="array" ref="N27">_FV(A27,"P/E",TRUE)</f>
        <v>#VALUE!</v>
      </c>
      <c r="O27" s="14" cm="1">
        <f t="array" ref="O27">_FV(Table1[[#This Row],[Company]],"Market cap",TRUE)</f>
        <v>16563460000</v>
      </c>
      <c r="P27" s="9" cm="1">
        <f t="array" ref="P27">_FV(Table1[[#This Row],[Company]],"Shares outstanding",TRUE)</f>
        <v>186897400</v>
      </c>
      <c r="Q27" s="3"/>
      <c r="R27" s="3"/>
    </row>
    <row r="28" spans="1:18" x14ac:dyDescent="0.25">
      <c r="A28" s="3" t="e" vm="517">
        <v>#VALUE!</v>
      </c>
      <c r="B28" s="3" t="str" cm="1">
        <f t="array" ref="B28">_FV(A28,"Industry")</f>
        <v>Software &amp; IT Services</v>
      </c>
      <c r="C28" s="3" t="str" cm="1">
        <f t="array" ref="C28">_FV(A28,"Ticker symbol",TRUE)</f>
        <v>TCEHY</v>
      </c>
      <c r="D28" s="4" cm="1">
        <f t="array" ref="D28">_FV(A28,"Price")</f>
        <v>85.87</v>
      </c>
      <c r="E28" s="5" cm="1">
        <f t="array" ref="E28">_FV(A28,"Change (%)",TRUE)</f>
        <v>4.4646999999999999E-2</v>
      </c>
      <c r="F28" s="8" cm="1">
        <f t="array" ref="F28">_FV(A28,"Beta")</f>
        <v>1.1933</v>
      </c>
      <c r="G28" s="11" cm="1">
        <f t="array" ref="G28">_FV(A28,"Volume")</f>
        <v>2716019</v>
      </c>
      <c r="H28" s="11" t="e" cm="1" vm="518">
        <f t="array" ref="H28">_FV(A28,"Volume average",TRUE)</f>
        <v>#VALUE!</v>
      </c>
      <c r="I28" s="11" t="e" vm="519">
        <f>Table1[[#This Row],[Volume]]/Table1[[#This Row],[Avg. Volume]]</f>
        <v>#VALUE!</v>
      </c>
      <c r="J28" s="2">
        <f>(Table1[[#This Row],[Price]]-Table1[[#This Row],[52 Week high]])/Table1[[#This Row],[52 Week high]]</f>
        <v>-0.13611670020120725</v>
      </c>
      <c r="K28" s="6" cm="1">
        <f t="array" ref="K28">_FV(A28,"52 week high",TRUE)</f>
        <v>99.4</v>
      </c>
      <c r="L28" s="4" cm="1">
        <f t="array" ref="L28">_FV(A28,"52 week low",TRUE)</f>
        <v>40.799999999999997</v>
      </c>
      <c r="M28" s="10">
        <f>(Table1[[#This Row],[Price]]-Table1[[#This Row],[52 Week low]])/Table1[[#This Row],[52 Week low]]</f>
        <v>1.1046568627450983</v>
      </c>
      <c r="N28" s="7" t="e" cm="1" vm="4">
        <f t="array" ref="N28">_FV(A28,"P/E",TRUE)</f>
        <v>#VALUE!</v>
      </c>
      <c r="O28" s="14" cm="1">
        <f t="array" ref="O28">_FV(Table1[[#This Row],[Company]],"Market cap",TRUE)</f>
        <v>6164482000000</v>
      </c>
      <c r="P28" s="9" cm="1">
        <f t="array" ref="P28">_FV(Table1[[#This Row],[Company]],"Shares outstanding",TRUE)</f>
        <v>9594524000</v>
      </c>
      <c r="Q28" s="3"/>
      <c r="R28" s="3"/>
    </row>
  </sheetData>
  <phoneticPr fontId="2" type="noConversion"/>
  <conditionalFormatting sqref="E1:E1048576">
    <cfRule type="colorScale" priority="22">
      <colorScale>
        <cfvo type="min"/>
        <cfvo type="percentile" val="50"/>
        <cfvo type="max"/>
        <color rgb="FFF8696B"/>
        <color rgb="FFFCFCFF"/>
        <color rgb="FF63BE7B"/>
      </colorScale>
    </cfRule>
  </conditionalFormatting>
  <conditionalFormatting sqref="M29:O1048576 J2 M3:M28">
    <cfRule type="dataBar" priority="18">
      <dataBar>
        <cfvo type="min"/>
        <cfvo type="max"/>
        <color rgb="FF008AEF"/>
      </dataBar>
      <extLst>
        <ext xmlns:x14="http://schemas.microsoft.com/office/spreadsheetml/2009/9/main" uri="{B025F937-C7B1-47D3-B67F-A62EFF666E3E}">
          <x14:id>{25787386-3ADB-5041-B0F0-87747AF195DD}</x14:id>
        </ext>
      </extLst>
    </cfRule>
  </conditionalFormatting>
  <conditionalFormatting sqref="I2">
    <cfRule type="colorScale" priority="6">
      <colorScale>
        <cfvo type="min"/>
        <cfvo type="max"/>
        <color rgb="FFFCFCFF"/>
        <color rgb="FF63BE7B"/>
      </colorScale>
    </cfRule>
    <cfRule type="colorScale" priority="7">
      <colorScale>
        <cfvo type="min"/>
        <cfvo type="percentile" val="50"/>
        <cfvo type="max"/>
        <color rgb="FFF8696B"/>
        <color rgb="FFFCFCFF"/>
        <color rgb="FF63BE7B"/>
      </colorScale>
    </cfRule>
  </conditionalFormatting>
  <conditionalFormatting sqref="G1:G1048576">
    <cfRule type="colorScale" priority="23">
      <colorScale>
        <cfvo type="min"/>
        <cfvo type="max"/>
        <color rgb="FFFCFCFF"/>
        <color rgb="FF63BE7B"/>
      </colorScale>
    </cfRule>
  </conditionalFormatting>
  <conditionalFormatting sqref="G3:G28">
    <cfRule type="colorScale" priority="33">
      <colorScale>
        <cfvo type="min"/>
        <cfvo type="max"/>
        <color rgb="FFFCFCFF"/>
        <color rgb="FF63BE7B"/>
      </colorScale>
    </cfRule>
    <cfRule type="colorScale" priority="34">
      <colorScale>
        <cfvo type="min"/>
        <cfvo type="percentile" val="50"/>
        <cfvo type="max"/>
        <color rgb="FF63BE7B"/>
        <color rgb="FFFCFCFF"/>
        <color rgb="FFF8696B"/>
      </colorScale>
    </cfRule>
  </conditionalFormatting>
  <conditionalFormatting sqref="I3:I28">
    <cfRule type="colorScale" priority="37">
      <colorScale>
        <cfvo type="min"/>
        <cfvo type="max"/>
        <color rgb="FFFCFCFF"/>
        <color rgb="FF63BE7B"/>
      </colorScale>
    </cfRule>
    <cfRule type="colorScale" priority="38">
      <colorScale>
        <cfvo type="min"/>
        <cfvo type="percentile" val="50"/>
        <cfvo type="max"/>
        <color rgb="FFF8696B"/>
        <color rgb="FFFCFCFF"/>
        <color rgb="FF63BE7B"/>
      </colorScale>
    </cfRule>
  </conditionalFormatting>
  <conditionalFormatting sqref="M2">
    <cfRule type="dataBar" priority="152">
      <dataBar>
        <cfvo type="min"/>
        <cfvo type="max"/>
        <color rgb="FF638EC6"/>
      </dataBar>
      <extLst>
        <ext xmlns:x14="http://schemas.microsoft.com/office/spreadsheetml/2009/9/main" uri="{B025F937-C7B1-47D3-B67F-A62EFF666E3E}">
          <x14:id>{3C51F241-8550-D54F-938D-D15AB2D851AE}</x14:id>
        </ext>
      </extLst>
    </cfRule>
  </conditionalFormatting>
  <conditionalFormatting sqref="J1:J1048576">
    <cfRule type="dataBar" priority="1">
      <dataBar>
        <cfvo type="min"/>
        <cfvo type="max"/>
        <color rgb="FF638EC6"/>
      </dataBar>
      <extLst>
        <ext xmlns:x14="http://schemas.microsoft.com/office/spreadsheetml/2009/9/main" uri="{B025F937-C7B1-47D3-B67F-A62EFF666E3E}">
          <x14:id>{7978AFB9-4E35-6743-B33F-37BF8574F707}</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25787386-3ADB-5041-B0F0-87747AF195DD}">
            <x14:dataBar minLength="0" maxLength="100" border="1" negativeBarBorderColorSameAsPositive="0">
              <x14:cfvo type="autoMin"/>
              <x14:cfvo type="autoMax"/>
              <x14:borderColor rgb="FF008AEF"/>
              <x14:negativeFillColor rgb="FFFF0000"/>
              <x14:negativeBorderColor rgb="FFFF0000"/>
              <x14:axisColor rgb="FF000000"/>
            </x14:dataBar>
          </x14:cfRule>
          <xm:sqref>M29:O1048576 J2 M3:M28</xm:sqref>
        </x14:conditionalFormatting>
        <x14:conditionalFormatting xmlns:xm="http://schemas.microsoft.com/office/excel/2006/main">
          <x14:cfRule type="dataBar" id="{3C51F241-8550-D54F-938D-D15AB2D851AE}">
            <x14:dataBar minLength="0" maxLength="100" border="1" negativeBarBorderColorSameAsPositive="0">
              <x14:cfvo type="autoMin"/>
              <x14:cfvo type="autoMax"/>
              <x14:borderColor rgb="FF638EC6"/>
              <x14:negativeFillColor rgb="FFFF0000"/>
              <x14:negativeBorderColor rgb="FFFF0000"/>
              <x14:axisColor rgb="FF000000"/>
            </x14:dataBar>
          </x14:cfRule>
          <xm:sqref>M2</xm:sqref>
        </x14:conditionalFormatting>
        <x14:conditionalFormatting xmlns:xm="http://schemas.microsoft.com/office/excel/2006/main">
          <x14:cfRule type="dataBar" id="{7978AFB9-4E35-6743-B33F-37BF8574F707}">
            <x14:dataBar minLength="0" maxLength="100" border="1" negativeBarBorderColorSameAsPositive="0">
              <x14:cfvo type="autoMin"/>
              <x14:cfvo type="autoMax"/>
              <x14:borderColor rgb="FF638EC6"/>
              <x14:negativeFillColor rgb="FFFF0000"/>
              <x14:negativeBorderColor rgb="FFFF0000"/>
              <x14:axisColor rgb="FF000000"/>
            </x14:dataBar>
          </x14:cfRule>
          <xm:sqref>J1:J1048576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S&amp;P 500</vt:lpstr>
      <vt:lpstr>Technology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Sands</cp:lastModifiedBy>
  <dcterms:created xsi:type="dcterms:W3CDTF">2021-03-08T04:25:07Z</dcterms:created>
  <dcterms:modified xsi:type="dcterms:W3CDTF">2021-03-15T19:50:59Z</dcterms:modified>
</cp:coreProperties>
</file>