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s\Desktop\investment_analysis\excel\moodys_methodologies\"/>
    </mc:Choice>
  </mc:AlternateContent>
  <xr:revisionPtr revIDLastSave="0" documentId="13_ncr:1_{32B2450D-CA56-466C-876D-8A97ED42774D}" xr6:coauthVersionLast="46" xr6:coauthVersionMax="46" xr10:uidLastSave="{00000000-0000-0000-0000-000000000000}"/>
  <bookViews>
    <workbookView xWindow="14250" yWindow="45" windowWidth="14445" windowHeight="15585" xr2:uid="{B74B39FE-D454-4F5C-B70E-6E25B59B706C}"/>
  </bookViews>
  <sheets>
    <sheet name="Scorecard" sheetId="1" r:id="rId1"/>
    <sheet name="Rating" sheetId="4" r:id="rId2"/>
    <sheet name="Financials" sheetId="3" r:id="rId3"/>
    <sheet name="Qualitativ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4" l="1" a="1"/>
  <c r="E4" i="4" s="1"/>
  <c r="E5" i="4" a="1"/>
  <c r="E5" i="4" s="1"/>
  <c r="E6" i="4" a="1"/>
  <c r="E6" i="4" s="1"/>
  <c r="E7" i="4" a="1"/>
  <c r="E7" i="4" s="1"/>
  <c r="E8" i="4" a="1"/>
  <c r="E8" i="4" s="1"/>
  <c r="E9" i="4" a="1"/>
  <c r="E9" i="4" s="1"/>
  <c r="E10" i="4" a="1"/>
  <c r="E10" i="4" s="1"/>
  <c r="E11" i="4" a="1"/>
  <c r="E11" i="4" s="1"/>
  <c r="E12" i="4" a="1"/>
  <c r="E12" i="4" s="1"/>
  <c r="E13" i="4" a="1"/>
  <c r="E13" i="4" s="1"/>
  <c r="E14" i="4" a="1"/>
  <c r="E14" i="4" s="1"/>
  <c r="E15" i="4" a="1"/>
  <c r="E15" i="4" s="1"/>
  <c r="E16" i="4" a="1"/>
  <c r="E16" i="4" s="1"/>
  <c r="E17" i="4" a="1"/>
  <c r="E17" i="4" s="1"/>
  <c r="E18" i="4" a="1"/>
  <c r="E18" i="4" s="1"/>
  <c r="E19" i="4" a="1"/>
  <c r="E19" i="4" s="1"/>
  <c r="E20" i="4" a="1"/>
  <c r="E20" i="4" s="1"/>
  <c r="E21" i="4" a="1"/>
  <c r="E21" i="4" s="1"/>
  <c r="E22" i="4" a="1"/>
  <c r="E22" i="4" s="1"/>
  <c r="E23" i="4" a="1"/>
  <c r="E23" i="4" s="1"/>
  <c r="E24" i="4" a="1"/>
  <c r="E24" i="4" s="1"/>
  <c r="E25" i="4" a="1"/>
  <c r="E25" i="4" s="1"/>
  <c r="D4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D13" i="1"/>
  <c r="E13" i="1" s="1"/>
  <c r="F13" i="1" s="1"/>
  <c r="G13" i="1" s="1"/>
  <c r="H13" i="1" s="1"/>
  <c r="I13" i="1" s="1"/>
  <c r="J13" i="1" s="1"/>
  <c r="K13" i="1" s="1"/>
  <c r="B12" i="1"/>
  <c r="M4" i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<sst xmlns="http://schemas.openxmlformats.org/spreadsheetml/2006/main" count="101" uniqueCount="76">
  <si>
    <t>Moodys Rating Methodology Scorecard</t>
  </si>
  <si>
    <t>Aggregate Score Rating</t>
  </si>
  <si>
    <t>Sub-factor weighting</t>
  </si>
  <si>
    <t>&lt;/&gt;</t>
  </si>
  <si>
    <t>Aaa</t>
  </si>
  <si>
    <t>Aa</t>
  </si>
  <si>
    <t>A</t>
  </si>
  <si>
    <t>Baa</t>
  </si>
  <si>
    <t>Ba</t>
  </si>
  <si>
    <t>B</t>
  </si>
  <si>
    <t>Caa</t>
  </si>
  <si>
    <t>Ca</t>
  </si>
  <si>
    <t>Rating</t>
  </si>
  <si>
    <t>Score</t>
  </si>
  <si>
    <t>Revenue</t>
  </si>
  <si>
    <t>&lt;</t>
  </si>
  <si>
    <t>EBITDA</t>
  </si>
  <si>
    <t>Aa1</t>
  </si>
  <si>
    <t>-</t>
  </si>
  <si>
    <t>Aa2</t>
  </si>
  <si>
    <t>Aa3</t>
  </si>
  <si>
    <t>&gt;</t>
  </si>
  <si>
    <t>A1</t>
  </si>
  <si>
    <t>Debt / EBITDA</t>
  </si>
  <si>
    <t>A2</t>
  </si>
  <si>
    <t>A3</t>
  </si>
  <si>
    <t>Baa1</t>
  </si>
  <si>
    <t>Baa2</t>
  </si>
  <si>
    <t>Universe</t>
  </si>
  <si>
    <t>Baa3</t>
  </si>
  <si>
    <t>Ba1</t>
  </si>
  <si>
    <t>Ba2</t>
  </si>
  <si>
    <t>Ba3</t>
  </si>
  <si>
    <t>B1</t>
  </si>
  <si>
    <t>B2</t>
  </si>
  <si>
    <t>CAT</t>
  </si>
  <si>
    <t>B3</t>
  </si>
  <si>
    <t>Caa1</t>
  </si>
  <si>
    <t>Caa2</t>
  </si>
  <si>
    <t>Caa3</t>
  </si>
  <si>
    <t>Manufacturing</t>
  </si>
  <si>
    <t>EBITA margin</t>
  </si>
  <si>
    <t>Retained Chas Flow / Net Debt</t>
  </si>
  <si>
    <t>Free Cash Flow / Debt</t>
  </si>
  <si>
    <t>EBITA</t>
  </si>
  <si>
    <t>EBITA / Interest Expense</t>
  </si>
  <si>
    <t>Buisness Profile</t>
  </si>
  <si>
    <t>Financial Policy</t>
  </si>
  <si>
    <t>EMR</t>
  </si>
  <si>
    <t>FAST</t>
  </si>
  <si>
    <t>ITW</t>
  </si>
  <si>
    <t>KMT</t>
  </si>
  <si>
    <t>SNA</t>
  </si>
  <si>
    <t>BLDR</t>
  </si>
  <si>
    <t>AAON</t>
  </si>
  <si>
    <t>GNRC</t>
  </si>
  <si>
    <t>AMAT</t>
  </si>
  <si>
    <t>YETI</t>
  </si>
  <si>
    <t>LITE</t>
  </si>
  <si>
    <t>MMM</t>
  </si>
  <si>
    <t>C</t>
  </si>
  <si>
    <t>Column1</t>
  </si>
  <si>
    <t>Column3</t>
  </si>
  <si>
    <t>Column5</t>
  </si>
  <si>
    <t>Column7</t>
  </si>
  <si>
    <t>Column9</t>
  </si>
  <si>
    <t>Column2</t>
  </si>
  <si>
    <t>Symbol</t>
  </si>
  <si>
    <t>Column11</t>
  </si>
  <si>
    <t>Total Debt</t>
  </si>
  <si>
    <t>Net Debt</t>
  </si>
  <si>
    <t>Retained Cash Flow</t>
  </si>
  <si>
    <t>FCF</t>
  </si>
  <si>
    <t>Interest Expens</t>
  </si>
  <si>
    <t>TTM</t>
  </si>
  <si>
    <t>MRQ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</si>
</sst>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0" fillId="2" borderId="0" xfId="0" applyFill="1" applyAlignment="1">
      <alignment horizontal="center" vertical="center" wrapText="1"/>
    </xf>
    <xf numFmtId="9" fontId="0" fillId="2" borderId="1" xfId="3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9" fontId="2" fillId="0" borderId="3" xfId="3" applyFont="1" applyBorder="1" applyAlignment="1">
      <alignment horizontal="center" wrapText="1"/>
    </xf>
    <xf numFmtId="9" fontId="2" fillId="0" borderId="4" xfId="3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9" fontId="2" fillId="0" borderId="7" xfId="3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9" fontId="0" fillId="0" borderId="3" xfId="3" applyFont="1" applyBorder="1" applyAlignment="1">
      <alignment horizontal="center" wrapText="1"/>
    </xf>
    <xf numFmtId="9" fontId="0" fillId="0" borderId="5" xfId="3" applyFont="1" applyBorder="1" applyAlignment="1">
      <alignment horizontal="center" wrapText="1"/>
    </xf>
    <xf numFmtId="44" fontId="0" fillId="0" borderId="3" xfId="2" applyFont="1" applyBorder="1" applyAlignment="1">
      <alignment horizontal="center" wrapText="1"/>
    </xf>
    <xf numFmtId="44" fontId="0" fillId="0" borderId="4" xfId="2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43" fontId="0" fillId="0" borderId="9" xfId="3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9" fontId="0" fillId="0" borderId="8" xfId="3" applyFont="1" applyBorder="1" applyAlignment="1">
      <alignment horizontal="center" wrapText="1"/>
    </xf>
    <xf numFmtId="0" fontId="0" fillId="0" borderId="0" xfId="0" applyAlignment="1">
      <alignment horizontal="center" wrapText="1"/>
    </xf>
    <xf numFmtId="9" fontId="0" fillId="0" borderId="0" xfId="3" applyFont="1" applyBorder="1" applyAlignment="1">
      <alignment horizontal="center" wrapText="1"/>
    </xf>
    <xf numFmtId="9" fontId="0" fillId="0" borderId="9" xfId="3" applyFont="1" applyBorder="1" applyAlignment="1">
      <alignment horizontal="center" wrapText="1"/>
    </xf>
    <xf numFmtId="9" fontId="0" fillId="0" borderId="0" xfId="3" quotePrefix="1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9" fontId="0" fillId="0" borderId="1" xfId="3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9" fontId="0" fillId="0" borderId="2" xfId="3" applyFont="1" applyBorder="1" applyAlignment="1">
      <alignment horizontal="center" wrapText="1"/>
    </xf>
    <xf numFmtId="9" fontId="0" fillId="0" borderId="0" xfId="3" applyFont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166" fontId="0" fillId="0" borderId="5" xfId="2" applyNumberFormat="1" applyFont="1" applyBorder="1" applyAlignment="1">
      <alignment horizontal="center" wrapText="1"/>
    </xf>
    <xf numFmtId="166" fontId="0" fillId="0" borderId="9" xfId="2" applyNumberFormat="1" applyFont="1" applyBorder="1" applyAlignment="1">
      <alignment horizontal="center" wrapText="1"/>
    </xf>
    <xf numFmtId="166" fontId="0" fillId="0" borderId="0" xfId="3" applyNumberFormat="1" applyFont="1" applyAlignment="1">
      <alignment horizontal="center" wrapText="1"/>
    </xf>
    <xf numFmtId="166" fontId="0" fillId="0" borderId="9" xfId="0" applyNumberFormat="1" applyBorder="1" applyAlignment="1">
      <alignment horizontal="center" wrapText="1"/>
    </xf>
    <xf numFmtId="166" fontId="0" fillId="0" borderId="0" xfId="3" applyNumberFormat="1" applyFont="1" applyBorder="1" applyAlignment="1">
      <alignment horizontal="center" wrapText="1"/>
    </xf>
    <xf numFmtId="166" fontId="0" fillId="0" borderId="9" xfId="3" applyNumberFormat="1" applyFont="1" applyBorder="1" applyAlignment="1">
      <alignment horizontal="center" wrapText="1"/>
    </xf>
    <xf numFmtId="166" fontId="0" fillId="0" borderId="0" xfId="3" quotePrefix="1" applyNumberFormat="1" applyFont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10" xfId="0" applyBorder="1"/>
    <xf numFmtId="0" fontId="0" fillId="0" borderId="0" xfId="0" applyAlignment="1">
      <alignment horizontal="center"/>
    </xf>
    <xf numFmtId="44" fontId="0" fillId="0" borderId="0" xfId="2" applyFont="1" applyAlignment="1">
      <alignment horizontal="center"/>
    </xf>
    <xf numFmtId="43" fontId="0" fillId="0" borderId="0" xfId="1" applyFont="1" applyAlignment="1">
      <alignment horizontal="center"/>
    </xf>
    <xf numFmtId="0" fontId="0" fillId="0" borderId="0" xfId="0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43" fontId="0" fillId="0" borderId="0" xfId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  <xf numFmtId="43" fontId="0" fillId="0" borderId="0" xfId="1" applyFont="1" applyAlignment="1">
      <alignment horizontal="center" vertical="center" wrapText="1"/>
    </xf>
    <xf numFmtId="44" fontId="0" fillId="0" borderId="0" xfId="2" applyNumberFormat="1" applyFont="1" applyAlignment="1">
      <alignment horizontal="center"/>
    </xf>
    <xf numFmtId="44" fontId="0" fillId="0" borderId="0" xfId="2" applyFont="1"/>
    <xf numFmtId="44" fontId="3" fillId="0" borderId="0" xfId="2" applyFont="1" applyAlignment="1">
      <alignment horizontal="center" wrapText="1"/>
    </xf>
    <xf numFmtId="9" fontId="3" fillId="0" borderId="0" xfId="3" applyFont="1" applyAlignment="1">
      <alignment horizontal="center" vertical="center" wrapText="1"/>
    </xf>
    <xf numFmtId="9" fontId="0" fillId="0" borderId="0" xfId="3" applyFont="1" applyAlignment="1">
      <alignment horizontal="center" vertical="center" wrapText="1"/>
    </xf>
    <xf numFmtId="9" fontId="0" fillId="0" borderId="0" xfId="3" applyFont="1" applyAlignment="1">
      <alignment vertical="center"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41"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8" tint="0.79998168889431442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alignment horizontal="center" vertical="center" textRotation="0" wrapText="1" indent="0" justifyLastLine="0" shrinkToFit="0" readingOrder="0"/>
    </dxf>
    <dxf>
      <numFmt numFmtId="34" formatCode="_(&quot;$&quot;* #,##0.00_);_(&quot;$&quot;* \(#,##0.00\);_(&quot;$&quot;* &quot;-&quot;??_);_(@_)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67961</xdr:colOff>
      <xdr:row>22</xdr:row>
      <xdr:rowOff>133954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653E15-30B8-481F-A06D-B38D5BA84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211961" cy="43249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12</xdr:col>
      <xdr:colOff>77232</xdr:colOff>
      <xdr:row>46</xdr:row>
      <xdr:rowOff>152980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7E00EA-854B-4E3E-9900-9310A9398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62500"/>
          <a:ext cx="7392432" cy="41534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CB447A-896B-433C-B9BA-BFB5062DE47A}" name="Table23" displayName="Table23" ref="A3:M25" totalsRowShown="0" headerRowDxfId="21" dataDxfId="20">
  <autoFilter ref="A3:M25" xr:uid="{4BC3673A-2C36-4646-B106-8686078DEE65}"/>
  <sortState xmlns:xlrd2="http://schemas.microsoft.com/office/spreadsheetml/2017/richdata2" ref="A4:M14">
    <sortCondition ref="B4:B15"/>
  </sortState>
  <tableColumns count="13">
    <tableColumn id="1" xr3:uid="{B01BF118-ACAC-475B-BD7E-76858C25BB70}" name="Column1" dataDxfId="32">
      <calculatedColumnFormula>IF(Scorecard!A14=0,"",Scorecard!A14)</calculatedColumnFormula>
    </tableColumn>
    <tableColumn id="2" xr3:uid="{9602A531-F165-4206-93BB-8B7BB5862142}" name="Revenue" dataDxfId="31" dataCellStyle="Currency"/>
    <tableColumn id="11" xr3:uid="{31F3EC04-8961-4A32-AF9B-9C233B181FAC}" name="Column3" dataDxfId="30" dataCellStyle="Comma"/>
    <tableColumn id="3" xr3:uid="{3F65D8BA-C3A9-4FBC-9E92-CD517EA2D09B}" name="EBITA margin" dataDxfId="1" dataCellStyle="Percent">
      <calculatedColumnFormula>VLOOKUP(Table23[[#This Row],[Column1]],Table2[#All],3,0) / VLOOKUP(Table23[[#This Row],[Column1]],Table2[#All],2,0)</calculatedColumnFormula>
    </tableColumn>
    <tableColumn id="12" xr3:uid="{8353B514-A90E-48A6-9375-03795133824E}" name="Column5" dataDxfId="0">
      <calculatedColumnFormula array="1">INDEX( TRANSPOSE(Scorecard!$D$2:$K$2), MATCH(Table23[[#This Row],[EBITA margin]],Scorecard!$D$5:$J$5,-1),0)</calculatedColumnFormula>
    </tableColumn>
    <tableColumn id="4" xr3:uid="{64622541-E2F7-4F7B-85E5-2C016C21CB03}" name="Debt / EBITDA" dataDxfId="29"/>
    <tableColumn id="13" xr3:uid="{F90B5409-0804-4C25-8D55-97BB2AB3D5F3}" name="Column7" dataDxfId="28"/>
    <tableColumn id="14" xr3:uid="{BD6A39B0-55FB-48C2-9F85-60B7C39F442E}" name="Retained Chas Flow / Net Debt" dataDxfId="27"/>
    <tableColumn id="5" xr3:uid="{83EEFE66-AD29-452C-B07E-5F6C041AB93D}" name="Column9" dataDxfId="26"/>
    <tableColumn id="6" xr3:uid="{D7D19266-B596-45C2-A6B1-C180F1AD8CD4}" name="Free Cash Flow / Debt" dataDxfId="25"/>
    <tableColumn id="7" xr3:uid="{875DC685-80A7-478B-BE11-838F0AEECB2B}" name="Column11" dataDxfId="24"/>
    <tableColumn id="8" xr3:uid="{21985516-5D40-4FD4-9404-5F42A499BDEB}" name="EBITA / Interest Expense" dataDxfId="23"/>
    <tableColumn id="15" xr3:uid="{7CF7D778-6812-4208-B51C-08839C6B4A5E}" name="Column2" dataDxfId="22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338ED8-EAAF-4A94-8222-BC473D2E65DE}" name="Table2" displayName="Table2" ref="A3:I25" totalsRowShown="0" dataDxfId="40">
  <autoFilter ref="A3:I25" xr:uid="{12AC1AB3-FFDA-44D3-ABCA-B62622D21EEE}"/>
  <sortState xmlns:xlrd2="http://schemas.microsoft.com/office/spreadsheetml/2017/richdata2" ref="A4:I14">
    <sortCondition ref="B4:B15"/>
  </sortState>
  <tableColumns count="9">
    <tableColumn id="1" xr3:uid="{BDE903D0-CEC0-4EEE-AA09-E19A1CA94DD6}" name="Symbol" dataDxfId="33">
      <calculatedColumnFormula>IF(Scorecard!A14=0,"",Scorecard!A14)</calculatedColumnFormula>
    </tableColumn>
    <tableColumn id="2" xr3:uid="{FD272849-1010-43C2-9E99-082B6D46F5C2}" name="Revenue" dataDxfId="39" dataCellStyle="Currency"/>
    <tableColumn id="11" xr3:uid="{B1C6D6D9-0677-4B0B-AC2F-74D2AF85B68B}" name="EBITDA" dataDxfId="38" dataCellStyle="Comma"/>
    <tableColumn id="6" xr3:uid="{BC9CFF8D-2DA9-4C83-8C3B-042831DEC52B}" name="EBITA" dataDxfId="2" dataCellStyle="Comma"/>
    <tableColumn id="3" xr3:uid="{6CAABDF6-662D-4ADF-A05F-123BB59B661C}" name="Total Debt" dataDxfId="37" dataCellStyle="Currency"/>
    <tableColumn id="5" xr3:uid="{2A1FF769-E246-45C7-B7CC-CDAED974A1C0}" name="Net Debt" dataDxfId="19"/>
    <tableColumn id="12" xr3:uid="{F835672A-C2C7-4199-9E35-FE7281AA3969}" name="Retained Cash Flow" dataDxfId="36"/>
    <tableColumn id="4" xr3:uid="{D9140BC9-C3AE-41E4-B204-DE370DE901F8}" name="FCF" dataDxfId="35" dataCellStyle="Currency"/>
    <tableColumn id="13" xr3:uid="{0106A10A-AED5-48FE-9C24-4BB1E83D2B48}" name="Interest Expens" dataDxfId="34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62B6-0394-4CC3-A987-3C626A633359}">
  <dimension ref="A1:M31"/>
  <sheetViews>
    <sheetView tabSelected="1" zoomScale="80" zoomScaleNormal="80" workbookViewId="0">
      <selection activeCell="D29" sqref="D29"/>
    </sheetView>
  </sheetViews>
  <sheetFormatPr defaultRowHeight="15" x14ac:dyDescent="0.25"/>
  <cols>
    <col min="1" max="1" width="20.140625" customWidth="1"/>
    <col min="2" max="2" width="13.85546875" customWidth="1"/>
  </cols>
  <sheetData>
    <row r="1" spans="1:13" x14ac:dyDescent="0.25">
      <c r="A1" s="1" t="s">
        <v>40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3" t="s">
        <v>1</v>
      </c>
      <c r="M1" s="3"/>
    </row>
    <row r="2" spans="1:13" ht="60" x14ac:dyDescent="0.25">
      <c r="A2" s="4"/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8" t="s">
        <v>11</v>
      </c>
      <c r="L2" s="9" t="s">
        <v>12</v>
      </c>
      <c r="M2" s="10" t="s">
        <v>13</v>
      </c>
    </row>
    <row r="3" spans="1:13" x14ac:dyDescent="0.25">
      <c r="A3" s="11" t="s">
        <v>14</v>
      </c>
      <c r="B3" s="12">
        <v>0.2</v>
      </c>
      <c r="C3" s="13"/>
      <c r="D3" s="14">
        <v>50</v>
      </c>
      <c r="E3" s="15">
        <v>30</v>
      </c>
      <c r="F3" s="15">
        <v>15</v>
      </c>
      <c r="G3" s="15">
        <v>5</v>
      </c>
      <c r="H3" s="15">
        <v>1.5</v>
      </c>
      <c r="I3" s="15">
        <v>0.5</v>
      </c>
      <c r="J3" s="15">
        <v>0.25</v>
      </c>
      <c r="K3" s="35" t="s">
        <v>15</v>
      </c>
      <c r="L3" s="16" t="s">
        <v>4</v>
      </c>
      <c r="M3" s="17">
        <v>1.5</v>
      </c>
    </row>
    <row r="4" spans="1:13" x14ac:dyDescent="0.25">
      <c r="A4" s="34" t="s">
        <v>46</v>
      </c>
      <c r="B4" s="19">
        <v>0.25</v>
      </c>
      <c r="C4" s="21"/>
      <c r="D4" s="23" t="s">
        <v>18</v>
      </c>
      <c r="E4" s="23" t="s">
        <v>18</v>
      </c>
      <c r="F4" s="23" t="s">
        <v>18</v>
      </c>
      <c r="G4" s="23" t="s">
        <v>18</v>
      </c>
      <c r="H4" s="23" t="s">
        <v>18</v>
      </c>
      <c r="I4" s="23" t="s">
        <v>18</v>
      </c>
      <c r="J4" s="23" t="s">
        <v>18</v>
      </c>
      <c r="K4" s="36"/>
      <c r="L4" s="16" t="s">
        <v>17</v>
      </c>
      <c r="M4" s="17">
        <f>M3+1</f>
        <v>2.5</v>
      </c>
    </row>
    <row r="5" spans="1:13" x14ac:dyDescent="0.25">
      <c r="A5" s="18" t="s">
        <v>41</v>
      </c>
      <c r="B5" s="19">
        <v>0.05</v>
      </c>
      <c r="C5" s="20"/>
      <c r="D5" s="37">
        <v>0.35</v>
      </c>
      <c r="E5" s="37">
        <v>0.25</v>
      </c>
      <c r="F5" s="37">
        <v>0.17</v>
      </c>
      <c r="G5" s="37">
        <v>0.12</v>
      </c>
      <c r="H5" s="37">
        <v>7.0000000000000007E-2</v>
      </c>
      <c r="I5" s="37">
        <v>2.5000000000000001E-2</v>
      </c>
      <c r="J5" s="37">
        <v>0</v>
      </c>
      <c r="K5" s="38" t="s">
        <v>15</v>
      </c>
      <c r="L5" s="16" t="s">
        <v>19</v>
      </c>
      <c r="M5" s="17">
        <f t="shared" ref="M5:M21" si="0">M4+1</f>
        <v>3.5</v>
      </c>
    </row>
    <row r="6" spans="1:13" x14ac:dyDescent="0.25">
      <c r="A6" s="18" t="s">
        <v>23</v>
      </c>
      <c r="B6" s="19">
        <v>0.1</v>
      </c>
      <c r="C6" s="21"/>
      <c r="D6" s="39">
        <v>0.5</v>
      </c>
      <c r="E6" s="39">
        <v>1</v>
      </c>
      <c r="F6" s="39">
        <v>1.75</v>
      </c>
      <c r="G6" s="39">
        <v>3.25</v>
      </c>
      <c r="H6" s="39">
        <v>4.75</v>
      </c>
      <c r="I6" s="39">
        <v>6.25</v>
      </c>
      <c r="J6" s="39">
        <v>7.75</v>
      </c>
      <c r="K6" s="40"/>
      <c r="L6" s="16" t="s">
        <v>20</v>
      </c>
      <c r="M6" s="17">
        <f t="shared" si="0"/>
        <v>4.5</v>
      </c>
    </row>
    <row r="7" spans="1:13" ht="30" x14ac:dyDescent="0.25">
      <c r="A7" s="18" t="s">
        <v>42</v>
      </c>
      <c r="B7" s="19">
        <v>0.1</v>
      </c>
      <c r="C7" s="21"/>
      <c r="D7" s="41">
        <v>0.6</v>
      </c>
      <c r="E7" s="41">
        <v>0.45</v>
      </c>
      <c r="F7" s="41">
        <v>0.35</v>
      </c>
      <c r="G7" s="41">
        <v>0.25</v>
      </c>
      <c r="H7" s="41">
        <v>0.15</v>
      </c>
      <c r="I7" s="41">
        <v>7.4999999999999997E-2</v>
      </c>
      <c r="J7" s="41">
        <v>0</v>
      </c>
      <c r="K7" s="40"/>
      <c r="L7" s="16" t="s">
        <v>22</v>
      </c>
      <c r="M7" s="17">
        <f t="shared" si="0"/>
        <v>5.5</v>
      </c>
    </row>
    <row r="8" spans="1:13" ht="30" x14ac:dyDescent="0.25">
      <c r="A8" s="18" t="s">
        <v>43</v>
      </c>
      <c r="B8" s="19">
        <v>0.05</v>
      </c>
      <c r="C8" s="23"/>
      <c r="D8" s="39">
        <v>0.25</v>
      </c>
      <c r="E8" s="39">
        <v>0.2</v>
      </c>
      <c r="F8" s="39">
        <v>0.15</v>
      </c>
      <c r="G8" s="39">
        <v>0.1</v>
      </c>
      <c r="H8" s="39">
        <v>0.05</v>
      </c>
      <c r="I8" s="39">
        <v>0</v>
      </c>
      <c r="J8" s="39">
        <v>-0.05</v>
      </c>
      <c r="K8" s="38" t="s">
        <v>15</v>
      </c>
      <c r="L8" s="16" t="s">
        <v>24</v>
      </c>
      <c r="M8" s="17">
        <f t="shared" si="0"/>
        <v>6.5</v>
      </c>
    </row>
    <row r="9" spans="1:13" ht="30" x14ac:dyDescent="0.25">
      <c r="A9" s="18" t="s">
        <v>45</v>
      </c>
      <c r="B9" s="19">
        <v>0.1</v>
      </c>
      <c r="C9" s="21"/>
      <c r="D9" s="39">
        <v>20</v>
      </c>
      <c r="E9" s="39">
        <v>15</v>
      </c>
      <c r="F9" s="39">
        <v>10</v>
      </c>
      <c r="G9" s="39">
        <v>7</v>
      </c>
      <c r="H9" s="39">
        <v>4</v>
      </c>
      <c r="I9" s="39">
        <v>1.5</v>
      </c>
      <c r="J9" s="39">
        <v>0.75</v>
      </c>
      <c r="K9" s="40" t="s">
        <v>15</v>
      </c>
      <c r="L9" s="16" t="s">
        <v>25</v>
      </c>
      <c r="M9" s="17">
        <f t="shared" si="0"/>
        <v>7.5</v>
      </c>
    </row>
    <row r="10" spans="1:13" x14ac:dyDescent="0.25">
      <c r="A10" s="24" t="s">
        <v>47</v>
      </c>
      <c r="B10" s="21">
        <v>0.15</v>
      </c>
      <c r="C10" s="21"/>
      <c r="D10" s="23" t="s">
        <v>18</v>
      </c>
      <c r="E10" s="23" t="s">
        <v>18</v>
      </c>
      <c r="F10" s="23" t="s">
        <v>18</v>
      </c>
      <c r="G10" s="23" t="s">
        <v>18</v>
      </c>
      <c r="H10" s="23" t="s">
        <v>18</v>
      </c>
      <c r="I10" s="23" t="s">
        <v>18</v>
      </c>
      <c r="J10" s="23" t="s">
        <v>18</v>
      </c>
      <c r="K10" s="22"/>
      <c r="L10" s="16" t="s">
        <v>26</v>
      </c>
      <c r="M10" s="17">
        <f t="shared" si="0"/>
        <v>8.5</v>
      </c>
    </row>
    <row r="11" spans="1:13" x14ac:dyDescent="0.25">
      <c r="A11" s="25"/>
      <c r="B11" s="26"/>
      <c r="C11" s="27"/>
      <c r="D11" s="27"/>
      <c r="E11" s="27"/>
      <c r="F11" s="27"/>
      <c r="G11" s="27"/>
      <c r="H11" s="27"/>
      <c r="I11" s="27"/>
      <c r="J11" s="27"/>
      <c r="K11" s="28"/>
      <c r="L11" s="16" t="s">
        <v>27</v>
      </c>
      <c r="M11" s="17">
        <f t="shared" si="0"/>
        <v>9.5</v>
      </c>
    </row>
    <row r="12" spans="1:13" x14ac:dyDescent="0.25">
      <c r="A12" s="20"/>
      <c r="B12" s="29">
        <f>SUM(B3:B11)</f>
        <v>1</v>
      </c>
      <c r="C12" s="30"/>
      <c r="D12" s="20"/>
      <c r="E12" s="20"/>
      <c r="F12" s="20"/>
      <c r="G12" s="20"/>
      <c r="H12" s="20"/>
      <c r="I12" s="20"/>
      <c r="J12" s="20"/>
      <c r="K12" s="20"/>
      <c r="L12" s="16" t="s">
        <v>29</v>
      </c>
      <c r="M12" s="17">
        <f t="shared" si="0"/>
        <v>10.5</v>
      </c>
    </row>
    <row r="13" spans="1:13" x14ac:dyDescent="0.25">
      <c r="A13" s="31" t="s">
        <v>28</v>
      </c>
      <c r="B13" s="30"/>
      <c r="C13" s="30"/>
      <c r="D13" s="20">
        <f>1</f>
        <v>1</v>
      </c>
      <c r="E13" s="20">
        <f>D13+1</f>
        <v>2</v>
      </c>
      <c r="F13" s="20">
        <f t="shared" ref="F13:K13" si="1">E13+1</f>
        <v>3</v>
      </c>
      <c r="G13" s="20">
        <f t="shared" si="1"/>
        <v>4</v>
      </c>
      <c r="H13" s="20">
        <f t="shared" si="1"/>
        <v>5</v>
      </c>
      <c r="I13" s="20">
        <f t="shared" si="1"/>
        <v>6</v>
      </c>
      <c r="J13" s="20">
        <f t="shared" si="1"/>
        <v>7</v>
      </c>
      <c r="K13" s="20">
        <f t="shared" si="1"/>
        <v>8</v>
      </c>
      <c r="L13" s="16" t="s">
        <v>30</v>
      </c>
      <c r="M13" s="17">
        <f t="shared" si="0"/>
        <v>11.5</v>
      </c>
    </row>
    <row r="14" spans="1:13" x14ac:dyDescent="0.25">
      <c r="A14" s="32" t="s">
        <v>35</v>
      </c>
      <c r="B14" s="30"/>
      <c r="C14" s="30"/>
      <c r="D14" s="20"/>
      <c r="E14" s="20"/>
      <c r="F14" s="20"/>
      <c r="G14" s="20"/>
      <c r="H14" s="20"/>
      <c r="I14" s="20"/>
      <c r="J14" s="20"/>
      <c r="K14" s="20"/>
      <c r="L14" s="16" t="s">
        <v>31</v>
      </c>
      <c r="M14" s="17">
        <f t="shared" si="0"/>
        <v>12.5</v>
      </c>
    </row>
    <row r="15" spans="1:13" x14ac:dyDescent="0.25">
      <c r="A15" s="33" t="s">
        <v>48</v>
      </c>
      <c r="B15" s="20"/>
      <c r="C15" s="30"/>
      <c r="D15" s="20"/>
      <c r="E15" s="20"/>
      <c r="F15" s="20"/>
      <c r="G15" s="20"/>
      <c r="H15" s="20"/>
      <c r="I15" s="20"/>
      <c r="J15" s="20"/>
      <c r="K15" s="20"/>
      <c r="L15" s="16" t="s">
        <v>32</v>
      </c>
      <c r="M15" s="17">
        <f t="shared" si="0"/>
        <v>13.5</v>
      </c>
    </row>
    <row r="16" spans="1:13" x14ac:dyDescent="0.25">
      <c r="A16" s="33" t="s">
        <v>49</v>
      </c>
      <c r="B16" s="30"/>
      <c r="C16" s="30"/>
      <c r="D16" s="20"/>
      <c r="E16" s="20"/>
      <c r="F16" s="20"/>
      <c r="G16" s="20"/>
      <c r="H16" s="20"/>
      <c r="I16" s="20"/>
      <c r="J16" s="20"/>
      <c r="K16" s="20"/>
      <c r="L16" s="16" t="s">
        <v>33</v>
      </c>
      <c r="M16" s="17">
        <f t="shared" si="0"/>
        <v>14.5</v>
      </c>
    </row>
    <row r="17" spans="1:13" x14ac:dyDescent="0.25">
      <c r="A17" s="33" t="s">
        <v>50</v>
      </c>
      <c r="B17" s="30"/>
      <c r="C17" s="30"/>
      <c r="D17" s="20"/>
      <c r="E17" s="20"/>
      <c r="F17" s="20"/>
      <c r="G17" s="20"/>
      <c r="H17" s="20"/>
      <c r="I17" s="20"/>
      <c r="J17" s="20"/>
      <c r="K17" s="20"/>
      <c r="L17" s="16" t="s">
        <v>34</v>
      </c>
      <c r="M17" s="17">
        <f t="shared" si="0"/>
        <v>15.5</v>
      </c>
    </row>
    <row r="18" spans="1:13" x14ac:dyDescent="0.25">
      <c r="A18" s="33" t="s">
        <v>51</v>
      </c>
      <c r="B18" s="30"/>
      <c r="C18" s="30"/>
      <c r="D18" s="20"/>
      <c r="E18" s="20"/>
      <c r="F18" s="20"/>
      <c r="G18" s="20"/>
      <c r="H18" s="20"/>
      <c r="I18" s="20"/>
      <c r="J18" s="20"/>
      <c r="K18" s="20"/>
      <c r="L18" s="16" t="s">
        <v>36</v>
      </c>
      <c r="M18" s="17">
        <f t="shared" si="0"/>
        <v>16.5</v>
      </c>
    </row>
    <row r="19" spans="1:13" x14ac:dyDescent="0.25">
      <c r="A19" s="33" t="s">
        <v>52</v>
      </c>
      <c r="B19" s="30"/>
      <c r="C19" s="30"/>
      <c r="D19" s="20"/>
      <c r="E19" s="20"/>
      <c r="F19" s="20"/>
      <c r="G19" s="20"/>
      <c r="H19" s="20"/>
      <c r="I19" s="20"/>
      <c r="J19" s="20"/>
      <c r="K19" s="20"/>
      <c r="L19" s="16" t="s">
        <v>37</v>
      </c>
      <c r="M19" s="17">
        <f t="shared" si="0"/>
        <v>17.5</v>
      </c>
    </row>
    <row r="20" spans="1:13" x14ac:dyDescent="0.25">
      <c r="A20" s="33" t="s">
        <v>53</v>
      </c>
      <c r="B20" s="30"/>
      <c r="C20" s="30"/>
      <c r="D20" s="20"/>
      <c r="E20" s="20"/>
      <c r="F20" s="20"/>
      <c r="G20" s="20"/>
      <c r="H20" s="20"/>
      <c r="I20" s="20"/>
      <c r="J20" s="20"/>
      <c r="K20" s="20"/>
      <c r="L20" s="16" t="s">
        <v>38</v>
      </c>
      <c r="M20" s="17">
        <f t="shared" si="0"/>
        <v>18.5</v>
      </c>
    </row>
    <row r="21" spans="1:13" x14ac:dyDescent="0.25">
      <c r="A21" s="33" t="s">
        <v>54</v>
      </c>
      <c r="B21" s="30"/>
      <c r="C21" s="30"/>
      <c r="D21" s="20"/>
      <c r="E21" s="20"/>
      <c r="F21" s="20"/>
      <c r="G21" s="20"/>
      <c r="H21" s="20"/>
      <c r="I21" s="20"/>
      <c r="J21" s="20"/>
      <c r="K21" s="20"/>
      <c r="L21" s="16" t="s">
        <v>39</v>
      </c>
      <c r="M21" s="17">
        <f t="shared" si="0"/>
        <v>19.5</v>
      </c>
    </row>
    <row r="22" spans="1:13" x14ac:dyDescent="0.25">
      <c r="A22" s="33" t="s">
        <v>55</v>
      </c>
      <c r="B22" s="30"/>
      <c r="C22" s="30"/>
      <c r="D22" s="20"/>
      <c r="E22" s="20"/>
      <c r="F22" s="20"/>
      <c r="G22" s="20"/>
      <c r="H22" s="20"/>
      <c r="I22" s="20"/>
      <c r="J22" s="20"/>
      <c r="K22" s="20"/>
      <c r="L22" s="16" t="s">
        <v>11</v>
      </c>
      <c r="M22" s="17">
        <v>20.5</v>
      </c>
    </row>
    <row r="23" spans="1:13" x14ac:dyDescent="0.25">
      <c r="A23" s="33" t="s">
        <v>56</v>
      </c>
      <c r="B23" s="30"/>
      <c r="C23" s="30"/>
      <c r="D23" s="20"/>
      <c r="E23" s="20"/>
      <c r="F23" s="20"/>
      <c r="G23" s="20"/>
      <c r="H23" s="20"/>
      <c r="I23" s="20"/>
      <c r="J23" s="20"/>
      <c r="K23" s="20"/>
      <c r="L23" s="42" t="s">
        <v>60</v>
      </c>
      <c r="M23" s="43" t="s">
        <v>21</v>
      </c>
    </row>
    <row r="24" spans="1:13" x14ac:dyDescent="0.25">
      <c r="A24" s="33" t="s">
        <v>57</v>
      </c>
      <c r="B24" s="30"/>
      <c r="C24" s="30"/>
      <c r="D24" s="20"/>
      <c r="E24" s="20"/>
      <c r="F24" s="20"/>
      <c r="G24" s="20"/>
      <c r="H24" s="20"/>
      <c r="I24" s="20"/>
      <c r="J24" s="20"/>
      <c r="K24" s="20"/>
    </row>
    <row r="25" spans="1:13" x14ac:dyDescent="0.25">
      <c r="A25" s="33" t="s">
        <v>58</v>
      </c>
      <c r="B25" s="30"/>
      <c r="C25" s="30"/>
      <c r="D25" s="20"/>
      <c r="E25" s="20"/>
      <c r="F25" s="20"/>
      <c r="G25" s="20"/>
      <c r="H25" s="20"/>
      <c r="I25" s="20"/>
      <c r="J25" s="20"/>
      <c r="K25" s="20"/>
    </row>
    <row r="26" spans="1:13" x14ac:dyDescent="0.25">
      <c r="A26" s="33" t="s">
        <v>59</v>
      </c>
    </row>
    <row r="27" spans="1:13" x14ac:dyDescent="0.25">
      <c r="A27" s="33"/>
    </row>
    <row r="28" spans="1:13" x14ac:dyDescent="0.25">
      <c r="A28" s="33"/>
    </row>
    <row r="29" spans="1:13" x14ac:dyDescent="0.25">
      <c r="A29" s="33"/>
    </row>
    <row r="30" spans="1:13" x14ac:dyDescent="0.25">
      <c r="A30" s="33"/>
    </row>
    <row r="31" spans="1:13" x14ac:dyDescent="0.25">
      <c r="A31" s="33"/>
    </row>
  </sheetData>
  <mergeCells count="2">
    <mergeCell ref="B1:K1"/>
    <mergeCell ref="L1:M1"/>
  </mergeCells>
  <conditionalFormatting sqref="C2:C4 C12:C25 C6:C10">
    <cfRule type="cellIs" dxfId="18" priority="4" operator="equal">
      <formula>"&gt;"</formula>
    </cfRule>
    <cfRule type="cellIs" dxfId="17" priority="5" operator="equal">
      <formula>"&lt;"</formula>
    </cfRule>
  </conditionalFormatting>
  <conditionalFormatting sqref="L2:M22 A2:K11 L23">
    <cfRule type="expression" dxfId="16" priority="3">
      <formula>MOD(ROW(),2)=0</formula>
    </cfRule>
  </conditionalFormatting>
  <conditionalFormatting sqref="A14:A31">
    <cfRule type="expression" dxfId="15" priority="1">
      <formula>MOD(ROW(),2)=0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C2849-17EF-4F82-9E99-49AFAB033C7B}">
  <dimension ref="A3:M25"/>
  <sheetViews>
    <sheetView workbookViewId="0">
      <selection activeCell="E30" sqref="E30"/>
    </sheetView>
  </sheetViews>
  <sheetFormatPr defaultRowHeight="15" x14ac:dyDescent="0.25"/>
  <cols>
    <col min="1" max="1" width="11.140625" style="47" bestFit="1" customWidth="1"/>
    <col min="2" max="2" width="13.5703125" style="47" bestFit="1" customWidth="1"/>
    <col min="3" max="3" width="6.140625" style="47" customWidth="1"/>
    <col min="4" max="4" width="12.5703125" style="59" bestFit="1" customWidth="1"/>
    <col min="5" max="5" width="7.42578125" style="47" customWidth="1"/>
    <col min="6" max="6" width="12.42578125" style="47" bestFit="1" customWidth="1"/>
    <col min="7" max="7" width="6.140625" style="47" customWidth="1"/>
    <col min="8" max="8" width="14" style="47" bestFit="1" customWidth="1"/>
    <col min="9" max="9" width="6.140625" style="47" customWidth="1"/>
    <col min="10" max="10" width="11.85546875" style="47" bestFit="1" customWidth="1"/>
    <col min="11" max="11" width="6.140625" style="47" customWidth="1"/>
    <col min="12" max="12" width="13.28515625" style="47" bestFit="1" customWidth="1"/>
    <col min="13" max="13" width="6.42578125" style="47" customWidth="1"/>
    <col min="14" max="16384" width="9.140625" style="47"/>
  </cols>
  <sheetData>
    <row r="3" spans="1:13" ht="45" x14ac:dyDescent="0.25">
      <c r="A3" s="47" t="s">
        <v>61</v>
      </c>
      <c r="B3" s="48" t="s">
        <v>14</v>
      </c>
      <c r="C3" s="49" t="s">
        <v>62</v>
      </c>
      <c r="D3" s="57" t="s">
        <v>41</v>
      </c>
      <c r="E3" s="47" t="s">
        <v>63</v>
      </c>
      <c r="F3" s="50" t="s">
        <v>23</v>
      </c>
      <c r="G3" s="47" t="s">
        <v>64</v>
      </c>
      <c r="H3" s="50" t="s">
        <v>42</v>
      </c>
      <c r="I3" s="47" t="s">
        <v>65</v>
      </c>
      <c r="J3" s="50" t="s">
        <v>43</v>
      </c>
      <c r="K3" s="47" t="s">
        <v>68</v>
      </c>
      <c r="L3" s="50" t="s">
        <v>45</v>
      </c>
      <c r="M3" s="47" t="s">
        <v>66</v>
      </c>
    </row>
    <row r="4" spans="1:13" x14ac:dyDescent="0.25">
      <c r="A4" s="51" t="str">
        <f>IF(Scorecard!A14=0,"",Scorecard!A14)</f>
        <v>CAT</v>
      </c>
      <c r="C4" s="53"/>
      <c r="D4" s="58">
        <f>VLOOKUP(Table23[[#This Row],[Column1]],Table2[#All],3,0) / VLOOKUP(Table23[[#This Row],[Column1]],Table2[#All],2,0)</f>
        <v>0.10898203592814371</v>
      </c>
      <c r="E4" s="51" t="str" cm="1">
        <f t="array" ref="E4">INDEX( TRANSPOSE(Scorecard!$D$2:$K$2), MATCH(Table23[[#This Row],[EBITA margin]],Scorecard!$D$5:$J$5,-1),0)</f>
        <v>Baa</v>
      </c>
      <c r="F4" s="51"/>
      <c r="G4" s="51"/>
      <c r="H4" s="51"/>
      <c r="I4" s="51"/>
      <c r="J4" s="51"/>
      <c r="K4" s="51"/>
      <c r="L4" s="51"/>
      <c r="M4" s="51"/>
    </row>
    <row r="5" spans="1:13" x14ac:dyDescent="0.25">
      <c r="A5" s="51" t="str">
        <f>IF(Scorecard!A15=0,"",Scorecard!A15)</f>
        <v>EMR</v>
      </c>
      <c r="B5" s="52"/>
      <c r="C5" s="53"/>
      <c r="D5" s="58"/>
      <c r="E5" s="51" t="str" cm="1">
        <f t="array" ref="E5">INDEX( TRANSPOSE(Scorecard!$D$2:$K$2), MATCH(Table23[[#This Row],[EBITA margin]],Scorecard!$D$5:$J$5,-1),0)</f>
        <v>Caa</v>
      </c>
      <c r="F5" s="51"/>
      <c r="G5" s="51"/>
      <c r="H5" s="51"/>
      <c r="I5" s="51"/>
      <c r="J5" s="51"/>
      <c r="K5" s="51"/>
      <c r="L5" s="51"/>
      <c r="M5" s="51"/>
    </row>
    <row r="6" spans="1:13" x14ac:dyDescent="0.25">
      <c r="A6" s="51" t="str">
        <f>IF(Scorecard!A16=0,"",Scorecard!A16)</f>
        <v>FAST</v>
      </c>
      <c r="B6" s="52"/>
      <c r="C6" s="53"/>
      <c r="D6" s="58"/>
      <c r="E6" s="51" t="str" cm="1">
        <f t="array" ref="E6">INDEX( TRANSPOSE(Scorecard!$D$2:$K$2), MATCH(Table23[[#This Row],[EBITA margin]],Scorecard!$D$5:$J$5,-1),0)</f>
        <v>Caa</v>
      </c>
      <c r="F6" s="51"/>
      <c r="G6" s="51"/>
      <c r="H6" s="51"/>
      <c r="I6" s="51"/>
      <c r="J6" s="51"/>
      <c r="K6" s="51"/>
      <c r="L6" s="51"/>
      <c r="M6" s="51"/>
    </row>
    <row r="7" spans="1:13" x14ac:dyDescent="0.25">
      <c r="A7" s="51" t="str">
        <f>IF(Scorecard!A17=0,"",Scorecard!A17)</f>
        <v>ITW</v>
      </c>
      <c r="B7" s="52"/>
      <c r="C7" s="53"/>
      <c r="D7" s="58"/>
      <c r="E7" s="51" t="str" cm="1">
        <f t="array" ref="E7">INDEX( TRANSPOSE(Scorecard!$D$2:$K$2), MATCH(Table23[[#This Row],[EBITA margin]],Scorecard!$D$5:$J$5,-1),0)</f>
        <v>Caa</v>
      </c>
      <c r="F7" s="51"/>
      <c r="G7" s="51"/>
      <c r="H7" s="51"/>
      <c r="I7" s="51"/>
      <c r="J7" s="51"/>
      <c r="K7" s="51"/>
      <c r="L7" s="51"/>
      <c r="M7" s="51"/>
    </row>
    <row r="8" spans="1:13" x14ac:dyDescent="0.25">
      <c r="A8" s="51" t="str">
        <f>IF(Scorecard!A18=0,"",Scorecard!A18)</f>
        <v>KMT</v>
      </c>
      <c r="B8" s="52"/>
      <c r="C8" s="53"/>
      <c r="D8" s="58"/>
      <c r="E8" s="51" t="str" cm="1">
        <f t="array" ref="E8">INDEX( TRANSPOSE(Scorecard!$D$2:$K$2), MATCH(Table23[[#This Row],[EBITA margin]],Scorecard!$D$5:$J$5,-1),0)</f>
        <v>Caa</v>
      </c>
      <c r="F8" s="51"/>
      <c r="G8" s="51"/>
      <c r="H8" s="51"/>
      <c r="I8" s="51"/>
      <c r="J8" s="51"/>
      <c r="K8" s="51"/>
      <c r="L8" s="51"/>
      <c r="M8" s="51"/>
    </row>
    <row r="9" spans="1:13" x14ac:dyDescent="0.25">
      <c r="A9" s="51" t="str">
        <f>IF(Scorecard!A19=0,"",Scorecard!A19)</f>
        <v>SNA</v>
      </c>
      <c r="B9" s="52"/>
      <c r="C9" s="53"/>
      <c r="D9" s="58"/>
      <c r="E9" s="51" t="str" cm="1">
        <f t="array" ref="E9">INDEX( TRANSPOSE(Scorecard!$D$2:$K$2), MATCH(Table23[[#This Row],[EBITA margin]],Scorecard!$D$5:$J$5,-1),0)</f>
        <v>Caa</v>
      </c>
      <c r="F9" s="51"/>
      <c r="G9" s="51"/>
      <c r="H9" s="51"/>
      <c r="I9" s="51"/>
      <c r="J9" s="51"/>
      <c r="K9" s="51"/>
      <c r="L9" s="51"/>
      <c r="M9" s="51"/>
    </row>
    <row r="10" spans="1:13" x14ac:dyDescent="0.25">
      <c r="A10" s="51" t="str">
        <f>IF(Scorecard!A20=0,"",Scorecard!A20)</f>
        <v>BLDR</v>
      </c>
      <c r="B10" s="52"/>
      <c r="C10" s="53"/>
      <c r="D10" s="58"/>
      <c r="E10" s="51" t="str" cm="1">
        <f t="array" ref="E10">INDEX( TRANSPOSE(Scorecard!$D$2:$K$2), MATCH(Table23[[#This Row],[EBITA margin]],Scorecard!$D$5:$J$5,-1),0)</f>
        <v>Caa</v>
      </c>
      <c r="F10" s="51"/>
      <c r="G10" s="51"/>
      <c r="H10" s="51"/>
      <c r="I10" s="51"/>
      <c r="J10" s="51"/>
      <c r="K10" s="51"/>
      <c r="L10" s="51"/>
      <c r="M10" s="51"/>
    </row>
    <row r="11" spans="1:13" x14ac:dyDescent="0.25">
      <c r="A11" s="51" t="str">
        <f>IF(Scorecard!A21=0,"",Scorecard!A21)</f>
        <v>AAON</v>
      </c>
      <c r="B11" s="52"/>
      <c r="C11" s="53"/>
      <c r="D11" s="58"/>
      <c r="E11" s="51" t="str" cm="1">
        <f t="array" ref="E11">INDEX( TRANSPOSE(Scorecard!$D$2:$K$2), MATCH(Table23[[#This Row],[EBITA margin]],Scorecard!$D$5:$J$5,-1),0)</f>
        <v>Caa</v>
      </c>
      <c r="F11" s="51"/>
      <c r="G11" s="51"/>
      <c r="H11" s="51"/>
      <c r="I11" s="51"/>
      <c r="J11" s="51"/>
      <c r="K11" s="51"/>
      <c r="L11" s="51"/>
      <c r="M11" s="51"/>
    </row>
    <row r="12" spans="1:13" x14ac:dyDescent="0.25">
      <c r="A12" s="51" t="str">
        <f>IF(Scorecard!A22=0,"",Scorecard!A22)</f>
        <v>GNRC</v>
      </c>
      <c r="B12" s="52"/>
      <c r="C12" s="53"/>
      <c r="D12" s="58"/>
      <c r="E12" s="51" t="str" cm="1">
        <f t="array" ref="E12">INDEX( TRANSPOSE(Scorecard!$D$2:$K$2), MATCH(Table23[[#This Row],[EBITA margin]],Scorecard!$D$5:$J$5,-1),0)</f>
        <v>Caa</v>
      </c>
      <c r="F12" s="51"/>
      <c r="G12" s="51"/>
      <c r="H12" s="51"/>
      <c r="I12" s="51"/>
      <c r="J12" s="51"/>
      <c r="K12" s="51"/>
      <c r="L12" s="51"/>
      <c r="M12" s="51"/>
    </row>
    <row r="13" spans="1:13" x14ac:dyDescent="0.25">
      <c r="A13" s="51" t="str">
        <f>IF(Scorecard!A23=0,"",Scorecard!A23)</f>
        <v>AMAT</v>
      </c>
      <c r="B13" s="52"/>
      <c r="C13" s="53"/>
      <c r="D13" s="58"/>
      <c r="E13" s="51" t="str" cm="1">
        <f t="array" ref="E13">INDEX( TRANSPOSE(Scorecard!$D$2:$K$2), MATCH(Table23[[#This Row],[EBITA margin]],Scorecard!$D$5:$J$5,-1),0)</f>
        <v>Caa</v>
      </c>
      <c r="F13" s="51"/>
      <c r="G13" s="51"/>
      <c r="H13" s="51"/>
      <c r="I13" s="51"/>
      <c r="J13" s="51"/>
      <c r="K13" s="51"/>
      <c r="L13" s="51"/>
      <c r="M13" s="51"/>
    </row>
    <row r="14" spans="1:13" x14ac:dyDescent="0.25">
      <c r="A14" s="51" t="str">
        <f>IF(Scorecard!A24=0,"",Scorecard!A24)</f>
        <v>YETI</v>
      </c>
      <c r="B14" s="52"/>
      <c r="C14" s="53"/>
      <c r="D14" s="58"/>
      <c r="E14" s="51" t="str" cm="1">
        <f t="array" ref="E14">INDEX( TRANSPOSE(Scorecard!$D$2:$K$2), MATCH(Table23[[#This Row],[EBITA margin]],Scorecard!$D$5:$J$5,-1),0)</f>
        <v>Caa</v>
      </c>
      <c r="F14" s="51"/>
      <c r="G14" s="51"/>
      <c r="H14" s="51"/>
      <c r="I14" s="51"/>
      <c r="J14" s="51"/>
      <c r="K14" s="51"/>
      <c r="L14" s="51"/>
      <c r="M14" s="51"/>
    </row>
    <row r="15" spans="1:13" x14ac:dyDescent="0.25">
      <c r="A15" s="51" t="str">
        <f>IF(Scorecard!A25=0,"",Scorecard!A25)</f>
        <v>LITE</v>
      </c>
      <c r="B15" s="52"/>
      <c r="C15" s="53"/>
      <c r="D15" s="58"/>
      <c r="E15" s="51" t="str" cm="1">
        <f t="array" ref="E15">INDEX( TRANSPOSE(Scorecard!$D$2:$K$2), MATCH(Table23[[#This Row],[EBITA margin]],Scorecard!$D$5:$J$5,-1),0)</f>
        <v>Caa</v>
      </c>
      <c r="F15" s="51"/>
      <c r="G15" s="51"/>
      <c r="H15" s="51"/>
      <c r="I15" s="51"/>
      <c r="J15" s="51"/>
      <c r="K15" s="51"/>
      <c r="L15" s="51"/>
      <c r="M15" s="51"/>
    </row>
    <row r="16" spans="1:13" x14ac:dyDescent="0.25">
      <c r="A16" s="51" t="str">
        <f>IF(Scorecard!A26=0,"",Scorecard!A26)</f>
        <v>MMM</v>
      </c>
      <c r="B16" s="52"/>
      <c r="C16" s="53"/>
      <c r="D16" s="58"/>
      <c r="E16" s="51" t="str" cm="1">
        <f t="array" ref="E16">INDEX( TRANSPOSE(Scorecard!$D$2:$K$2), MATCH(Table23[[#This Row],[EBITA margin]],Scorecard!$D$5:$J$5,-1),0)</f>
        <v>Caa</v>
      </c>
      <c r="F16" s="51"/>
      <c r="G16" s="51"/>
      <c r="H16" s="51"/>
      <c r="I16" s="51"/>
      <c r="J16" s="51"/>
      <c r="K16" s="51"/>
      <c r="L16" s="51"/>
      <c r="M16" s="51"/>
    </row>
    <row r="17" spans="1:13" x14ac:dyDescent="0.25">
      <c r="A17" s="51" t="str">
        <f>IF(Scorecard!A27=0,"",Scorecard!A27)</f>
        <v/>
      </c>
      <c r="B17" s="52"/>
      <c r="C17" s="53"/>
      <c r="D17" s="58"/>
      <c r="E17" s="51" t="str" cm="1">
        <f t="array" ref="E17">INDEX( TRANSPOSE(Scorecard!$D$2:$K$2), MATCH(Table23[[#This Row],[EBITA margin]],Scorecard!$D$5:$J$5,-1),0)</f>
        <v>Caa</v>
      </c>
      <c r="F17" s="51"/>
      <c r="G17" s="51"/>
      <c r="H17" s="51"/>
      <c r="I17" s="51"/>
      <c r="J17" s="51"/>
      <c r="K17" s="51"/>
      <c r="L17" s="51"/>
      <c r="M17" s="51"/>
    </row>
    <row r="18" spans="1:13" x14ac:dyDescent="0.25">
      <c r="A18" s="51" t="str">
        <f>IF(Scorecard!A28=0,"",Scorecard!A28)</f>
        <v/>
      </c>
      <c r="B18" s="52"/>
      <c r="C18" s="53"/>
      <c r="D18" s="58"/>
      <c r="E18" s="51" t="str" cm="1">
        <f t="array" ref="E18">INDEX( TRANSPOSE(Scorecard!$D$2:$K$2), MATCH(Table23[[#This Row],[EBITA margin]],Scorecard!$D$5:$J$5,-1),0)</f>
        <v>Caa</v>
      </c>
      <c r="F18" s="51"/>
      <c r="G18" s="51"/>
      <c r="H18" s="51"/>
      <c r="I18" s="51"/>
      <c r="J18" s="51"/>
      <c r="K18" s="51"/>
      <c r="L18" s="51"/>
      <c r="M18" s="51"/>
    </row>
    <row r="19" spans="1:13" x14ac:dyDescent="0.25">
      <c r="A19" s="51" t="str">
        <f>IF(Scorecard!A29=0,"",Scorecard!A29)</f>
        <v/>
      </c>
      <c r="B19" s="52"/>
      <c r="C19" s="53"/>
      <c r="D19" s="58"/>
      <c r="E19" s="51" t="str" cm="1">
        <f t="array" ref="E19">INDEX( TRANSPOSE(Scorecard!$D$2:$K$2), MATCH(Table23[[#This Row],[EBITA margin]],Scorecard!$D$5:$J$5,-1),0)</f>
        <v>Caa</v>
      </c>
      <c r="F19" s="51"/>
      <c r="G19" s="51"/>
      <c r="H19" s="51"/>
      <c r="I19" s="51"/>
      <c r="J19" s="51"/>
      <c r="K19" s="51"/>
      <c r="L19" s="51"/>
      <c r="M19" s="51"/>
    </row>
    <row r="20" spans="1:13" x14ac:dyDescent="0.25">
      <c r="A20" s="51" t="str">
        <f>IF(Scorecard!A30=0,"",Scorecard!A30)</f>
        <v/>
      </c>
      <c r="B20" s="52"/>
      <c r="C20" s="53"/>
      <c r="D20" s="58"/>
      <c r="E20" s="51" t="str" cm="1">
        <f t="array" ref="E20">INDEX( TRANSPOSE(Scorecard!$D$2:$K$2), MATCH(Table23[[#This Row],[EBITA margin]],Scorecard!$D$5:$J$5,-1),0)</f>
        <v>Caa</v>
      </c>
      <c r="F20" s="51"/>
      <c r="G20" s="51"/>
      <c r="H20" s="51"/>
      <c r="I20" s="51"/>
      <c r="J20" s="51"/>
      <c r="K20" s="51"/>
      <c r="L20" s="51"/>
      <c r="M20" s="51"/>
    </row>
    <row r="21" spans="1:13" x14ac:dyDescent="0.25">
      <c r="A21" s="51" t="str">
        <f>IF(Scorecard!A31=0,"",Scorecard!A31)</f>
        <v/>
      </c>
      <c r="B21" s="52"/>
      <c r="C21" s="53"/>
      <c r="D21" s="58"/>
      <c r="E21" s="51" t="str" cm="1">
        <f t="array" ref="E21">INDEX( TRANSPOSE(Scorecard!$D$2:$K$2), MATCH(Table23[[#This Row],[EBITA margin]],Scorecard!$D$5:$J$5,-1),0)</f>
        <v>Caa</v>
      </c>
      <c r="F21" s="51"/>
      <c r="G21" s="51"/>
      <c r="H21" s="51"/>
      <c r="I21" s="51"/>
      <c r="J21" s="51"/>
      <c r="K21" s="51"/>
      <c r="L21" s="51"/>
      <c r="M21" s="51"/>
    </row>
    <row r="22" spans="1:13" x14ac:dyDescent="0.25">
      <c r="A22" s="51" t="str">
        <f>IF(Scorecard!A32=0,"",Scorecard!A32)</f>
        <v/>
      </c>
      <c r="B22" s="52"/>
      <c r="C22" s="53"/>
      <c r="D22" s="58"/>
      <c r="E22" s="51" t="str" cm="1">
        <f t="array" ref="E22">INDEX( TRANSPOSE(Scorecard!$D$2:$K$2), MATCH(Table23[[#This Row],[EBITA margin]],Scorecard!$D$5:$J$5,-1),0)</f>
        <v>Caa</v>
      </c>
      <c r="F22" s="51"/>
      <c r="G22" s="51"/>
      <c r="H22" s="51"/>
      <c r="I22" s="51"/>
      <c r="J22" s="51"/>
      <c r="K22" s="51"/>
      <c r="L22" s="51"/>
      <c r="M22" s="51"/>
    </row>
    <row r="23" spans="1:13" x14ac:dyDescent="0.25">
      <c r="A23" s="51" t="str">
        <f>IF(Scorecard!A33=0,"",Scorecard!A33)</f>
        <v/>
      </c>
      <c r="B23" s="52"/>
      <c r="C23" s="53"/>
      <c r="D23" s="58"/>
      <c r="E23" s="51" t="str" cm="1">
        <f t="array" ref="E23">INDEX( TRANSPOSE(Scorecard!$D$2:$K$2), MATCH(Table23[[#This Row],[EBITA margin]],Scorecard!$D$5:$J$5,-1),0)</f>
        <v>Caa</v>
      </c>
      <c r="F23" s="51"/>
      <c r="G23" s="51"/>
      <c r="H23" s="51"/>
      <c r="I23" s="51"/>
      <c r="J23" s="51"/>
      <c r="K23" s="51"/>
      <c r="L23" s="51"/>
      <c r="M23" s="51"/>
    </row>
    <row r="24" spans="1:13" x14ac:dyDescent="0.25">
      <c r="A24" s="51" t="str">
        <f>IF(Scorecard!A34=0,"",Scorecard!A34)</f>
        <v/>
      </c>
      <c r="B24" s="52"/>
      <c r="C24" s="53"/>
      <c r="D24" s="58"/>
      <c r="E24" s="51" t="str" cm="1">
        <f t="array" ref="E24">INDEX( TRANSPOSE(Scorecard!$D$2:$K$2), MATCH(Table23[[#This Row],[EBITA margin]],Scorecard!$D$5:$J$5,-1),0)</f>
        <v>Caa</v>
      </c>
      <c r="F24" s="51"/>
      <c r="G24" s="51"/>
      <c r="H24" s="51"/>
      <c r="I24" s="51"/>
      <c r="J24" s="51"/>
      <c r="K24" s="51"/>
      <c r="L24" s="51"/>
      <c r="M24" s="51"/>
    </row>
    <row r="25" spans="1:13" x14ac:dyDescent="0.25">
      <c r="A25" s="51" t="str">
        <f>IF(Scorecard!A35=0,"",Scorecard!A35)</f>
        <v/>
      </c>
      <c r="B25" s="52"/>
      <c r="C25" s="53"/>
      <c r="D25" s="58"/>
      <c r="E25" s="51" t="str" cm="1">
        <f t="array" ref="E25">INDEX( TRANSPOSE(Scorecard!$D$2:$K$2), MATCH(Table23[[#This Row],[EBITA margin]],Scorecard!$D$5:$J$5,-1),0)</f>
        <v>Caa</v>
      </c>
      <c r="F25" s="51"/>
      <c r="G25" s="51"/>
      <c r="H25" s="51"/>
      <c r="I25" s="51"/>
      <c r="J25" s="51"/>
      <c r="K25" s="51"/>
      <c r="L25" s="51"/>
      <c r="M25" s="51"/>
    </row>
  </sheetData>
  <phoneticPr fontId="4" type="noConversion"/>
  <conditionalFormatting sqref="B3">
    <cfRule type="expression" dxfId="14" priority="6">
      <formula>MOD(ROW(),2)=0</formula>
    </cfRule>
  </conditionalFormatting>
  <conditionalFormatting sqref="D3">
    <cfRule type="expression" dxfId="13" priority="5">
      <formula>MOD(ROW(),2)=0</formula>
    </cfRule>
  </conditionalFormatting>
  <conditionalFormatting sqref="J3">
    <cfRule type="expression" dxfId="12" priority="2">
      <formula>MOD(ROW(),2)=0</formula>
    </cfRule>
  </conditionalFormatting>
  <conditionalFormatting sqref="L3">
    <cfRule type="expression" dxfId="11" priority="1">
      <formula>MOD(ROW(),2)=0</formula>
    </cfRule>
  </conditionalFormatting>
  <conditionalFormatting sqref="F3">
    <cfRule type="expression" dxfId="10" priority="4">
      <formula>MOD(ROW(),2)=0</formula>
    </cfRule>
  </conditionalFormatting>
  <conditionalFormatting sqref="H3">
    <cfRule type="expression" dxfId="9" priority="3">
      <formula>MOD(ROW(),2)=0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4ABE-572A-4735-AF75-34F9D8DC7C12}">
  <dimension ref="A2:I25"/>
  <sheetViews>
    <sheetView workbookViewId="0">
      <selection activeCell="B4" sqref="B4"/>
    </sheetView>
  </sheetViews>
  <sheetFormatPr defaultRowHeight="15" x14ac:dyDescent="0.25"/>
  <cols>
    <col min="2" max="2" width="13.5703125" bestFit="1" customWidth="1"/>
    <col min="5" max="5" width="9.140625" style="55"/>
    <col min="8" max="8" width="9.140625" style="55"/>
  </cols>
  <sheetData>
    <row r="2" spans="1:9" x14ac:dyDescent="0.25">
      <c r="C2" t="s">
        <v>75</v>
      </c>
      <c r="H2" s="55" t="s">
        <v>74</v>
      </c>
    </row>
    <row r="3" spans="1:9" ht="45" x14ac:dyDescent="0.25">
      <c r="A3" t="s">
        <v>67</v>
      </c>
      <c r="B3" s="11" t="s">
        <v>14</v>
      </c>
      <c r="C3" s="18" t="s">
        <v>16</v>
      </c>
      <c r="D3" s="18" t="s">
        <v>44</v>
      </c>
      <c r="E3" s="56" t="s">
        <v>69</v>
      </c>
      <c r="F3" s="18" t="s">
        <v>70</v>
      </c>
      <c r="G3" s="18" t="s">
        <v>71</v>
      </c>
      <c r="H3" s="56" t="s">
        <v>72</v>
      </c>
      <c r="I3" s="18" t="s">
        <v>73</v>
      </c>
    </row>
    <row r="4" spans="1:9" x14ac:dyDescent="0.25">
      <c r="A4" s="44" t="str">
        <f>IF(Scorecard!A14=0,"",Scorecard!A14)</f>
        <v>CAT</v>
      </c>
      <c r="B4" s="54">
        <v>41.75</v>
      </c>
      <c r="C4" s="46">
        <v>4.55</v>
      </c>
      <c r="D4" s="46"/>
      <c r="E4" s="45">
        <v>37.159999999999997</v>
      </c>
      <c r="F4" s="44"/>
      <c r="G4" s="44"/>
      <c r="H4" s="45">
        <v>4.21</v>
      </c>
      <c r="I4" s="44"/>
    </row>
    <row r="5" spans="1:9" x14ac:dyDescent="0.25">
      <c r="A5" s="44" t="str">
        <f>IF(Scorecard!A15=0,"",Scorecard!A15)</f>
        <v>EMR</v>
      </c>
      <c r="B5" s="45"/>
      <c r="C5" s="46"/>
      <c r="D5" s="46"/>
      <c r="E5" s="45"/>
      <c r="F5" s="44"/>
      <c r="G5" s="44"/>
      <c r="H5" s="45"/>
      <c r="I5" s="44"/>
    </row>
    <row r="6" spans="1:9" x14ac:dyDescent="0.25">
      <c r="A6" s="44" t="str">
        <f>IF(Scorecard!A16=0,"",Scorecard!A16)</f>
        <v>FAST</v>
      </c>
      <c r="B6" s="45"/>
      <c r="C6" s="46"/>
      <c r="D6" s="46"/>
      <c r="E6" s="45"/>
      <c r="F6" s="44"/>
      <c r="G6" s="44"/>
      <c r="H6" s="45"/>
      <c r="I6" s="44"/>
    </row>
    <row r="7" spans="1:9" x14ac:dyDescent="0.25">
      <c r="A7" s="44" t="str">
        <f>IF(Scorecard!A17=0,"",Scorecard!A17)</f>
        <v>ITW</v>
      </c>
      <c r="B7" s="45"/>
      <c r="C7" s="46"/>
      <c r="D7" s="46"/>
      <c r="E7" s="45"/>
      <c r="F7" s="44"/>
      <c r="G7" s="44"/>
      <c r="H7" s="45"/>
      <c r="I7" s="44"/>
    </row>
    <row r="8" spans="1:9" x14ac:dyDescent="0.25">
      <c r="A8" s="44" t="str">
        <f>IF(Scorecard!A18=0,"",Scorecard!A18)</f>
        <v>KMT</v>
      </c>
      <c r="B8" s="45"/>
      <c r="C8" s="46"/>
      <c r="D8" s="46"/>
      <c r="E8" s="45"/>
      <c r="F8" s="44"/>
      <c r="G8" s="44"/>
      <c r="H8" s="45"/>
      <c r="I8" s="44"/>
    </row>
    <row r="9" spans="1:9" x14ac:dyDescent="0.25">
      <c r="A9" s="44" t="str">
        <f>IF(Scorecard!A19=0,"",Scorecard!A19)</f>
        <v>SNA</v>
      </c>
      <c r="B9" s="45"/>
      <c r="C9" s="46"/>
      <c r="D9" s="46"/>
      <c r="E9" s="45"/>
      <c r="F9" s="44"/>
      <c r="G9" s="44"/>
      <c r="H9" s="45"/>
      <c r="I9" s="44"/>
    </row>
    <row r="10" spans="1:9" x14ac:dyDescent="0.25">
      <c r="A10" s="44" t="str">
        <f>IF(Scorecard!A20=0,"",Scorecard!A20)</f>
        <v>BLDR</v>
      </c>
      <c r="B10" s="45"/>
      <c r="C10" s="46"/>
      <c r="D10" s="46"/>
      <c r="E10" s="45"/>
      <c r="F10" s="44"/>
      <c r="G10" s="44"/>
      <c r="H10" s="45"/>
      <c r="I10" s="44"/>
    </row>
    <row r="11" spans="1:9" x14ac:dyDescent="0.25">
      <c r="A11" s="44" t="str">
        <f>IF(Scorecard!A21=0,"",Scorecard!A21)</f>
        <v>AAON</v>
      </c>
      <c r="B11" s="45"/>
      <c r="C11" s="46"/>
      <c r="D11" s="46"/>
      <c r="E11" s="45"/>
      <c r="F11" s="44"/>
      <c r="G11" s="44"/>
      <c r="H11" s="45"/>
      <c r="I11" s="44"/>
    </row>
    <row r="12" spans="1:9" x14ac:dyDescent="0.25">
      <c r="A12" s="44" t="str">
        <f>IF(Scorecard!A22=0,"",Scorecard!A22)</f>
        <v>GNRC</v>
      </c>
      <c r="B12" s="45"/>
      <c r="C12" s="46"/>
      <c r="D12" s="46"/>
      <c r="E12" s="45"/>
      <c r="F12" s="44"/>
      <c r="G12" s="44"/>
      <c r="H12" s="45"/>
      <c r="I12" s="44"/>
    </row>
    <row r="13" spans="1:9" x14ac:dyDescent="0.25">
      <c r="A13" s="44" t="str">
        <f>IF(Scorecard!A23=0,"",Scorecard!A23)</f>
        <v>AMAT</v>
      </c>
      <c r="B13" s="45"/>
      <c r="C13" s="46"/>
      <c r="D13" s="46"/>
      <c r="E13" s="45"/>
      <c r="F13" s="44"/>
      <c r="G13" s="44"/>
      <c r="H13" s="45"/>
      <c r="I13" s="44"/>
    </row>
    <row r="14" spans="1:9" x14ac:dyDescent="0.25">
      <c r="A14" s="44" t="str">
        <f>IF(Scorecard!A24=0,"",Scorecard!A24)</f>
        <v>YETI</v>
      </c>
      <c r="B14" s="45"/>
      <c r="C14" s="46"/>
      <c r="D14" s="46"/>
      <c r="E14" s="45"/>
      <c r="F14" s="44"/>
      <c r="G14" s="44"/>
      <c r="H14" s="45"/>
      <c r="I14" s="44"/>
    </row>
    <row r="15" spans="1:9" x14ac:dyDescent="0.25">
      <c r="A15" s="44" t="str">
        <f>IF(Scorecard!A25=0,"",Scorecard!A25)</f>
        <v>LITE</v>
      </c>
      <c r="B15" s="45"/>
      <c r="C15" s="46"/>
      <c r="D15" s="46"/>
      <c r="E15" s="45"/>
      <c r="F15" s="44"/>
      <c r="G15" s="44"/>
      <c r="H15" s="45"/>
      <c r="I15" s="44"/>
    </row>
    <row r="16" spans="1:9" x14ac:dyDescent="0.25">
      <c r="A16" s="44" t="str">
        <f>IF(Scorecard!A26=0,"",Scorecard!A26)</f>
        <v>MMM</v>
      </c>
      <c r="B16" s="45"/>
      <c r="C16" s="46"/>
      <c r="D16" s="46"/>
      <c r="E16" s="45"/>
      <c r="F16" s="44"/>
      <c r="G16" s="44"/>
      <c r="H16" s="45"/>
      <c r="I16" s="44"/>
    </row>
    <row r="17" spans="1:9" x14ac:dyDescent="0.25">
      <c r="A17" s="44" t="str">
        <f>IF(Scorecard!A27=0,"",Scorecard!A27)</f>
        <v/>
      </c>
      <c r="B17" s="45"/>
      <c r="C17" s="46"/>
      <c r="D17" s="46"/>
      <c r="E17" s="45"/>
      <c r="F17" s="44"/>
      <c r="G17" s="44"/>
      <c r="H17" s="45"/>
      <c r="I17" s="44"/>
    </row>
    <row r="18" spans="1:9" x14ac:dyDescent="0.25">
      <c r="A18" s="44" t="str">
        <f>IF(Scorecard!A28=0,"",Scorecard!A28)</f>
        <v/>
      </c>
      <c r="B18" s="45"/>
      <c r="C18" s="46"/>
      <c r="D18" s="46"/>
      <c r="E18" s="45"/>
      <c r="F18" s="44"/>
      <c r="G18" s="44"/>
      <c r="H18" s="45"/>
      <c r="I18" s="44"/>
    </row>
    <row r="19" spans="1:9" x14ac:dyDescent="0.25">
      <c r="A19" s="44" t="str">
        <f>IF(Scorecard!A29=0,"",Scorecard!A29)</f>
        <v/>
      </c>
      <c r="B19" s="45"/>
      <c r="C19" s="46"/>
      <c r="D19" s="46"/>
      <c r="E19" s="45"/>
      <c r="F19" s="44"/>
      <c r="G19" s="44"/>
      <c r="H19" s="45"/>
      <c r="I19" s="44"/>
    </row>
    <row r="20" spans="1:9" x14ac:dyDescent="0.25">
      <c r="A20" s="44" t="str">
        <f>IF(Scorecard!A30=0,"",Scorecard!A30)</f>
        <v/>
      </c>
      <c r="B20" s="45"/>
      <c r="C20" s="46"/>
      <c r="D20" s="46"/>
      <c r="E20" s="45"/>
      <c r="F20" s="44"/>
      <c r="G20" s="44"/>
      <c r="H20" s="45"/>
      <c r="I20" s="44"/>
    </row>
    <row r="21" spans="1:9" x14ac:dyDescent="0.25">
      <c r="A21" s="44" t="str">
        <f>IF(Scorecard!A31=0,"",Scorecard!A31)</f>
        <v/>
      </c>
      <c r="B21" s="45"/>
      <c r="C21" s="46"/>
      <c r="D21" s="46"/>
      <c r="E21" s="45"/>
      <c r="F21" s="44"/>
      <c r="G21" s="44"/>
      <c r="H21" s="45"/>
      <c r="I21" s="44"/>
    </row>
    <row r="22" spans="1:9" x14ac:dyDescent="0.25">
      <c r="A22" s="44" t="str">
        <f>IF(Scorecard!A32=0,"",Scorecard!A32)</f>
        <v/>
      </c>
      <c r="B22" s="45"/>
      <c r="C22" s="46"/>
      <c r="D22" s="46"/>
      <c r="E22" s="45"/>
      <c r="F22" s="44"/>
      <c r="G22" s="44"/>
      <c r="H22" s="45"/>
      <c r="I22" s="44"/>
    </row>
    <row r="23" spans="1:9" x14ac:dyDescent="0.25">
      <c r="A23" s="44" t="str">
        <f>IF(Scorecard!A33=0,"",Scorecard!A33)</f>
        <v/>
      </c>
      <c r="B23" s="45"/>
      <c r="C23" s="46"/>
      <c r="D23" s="46"/>
      <c r="E23" s="45"/>
      <c r="F23" s="44"/>
      <c r="G23" s="44"/>
      <c r="H23" s="45"/>
      <c r="I23" s="44"/>
    </row>
    <row r="24" spans="1:9" x14ac:dyDescent="0.25">
      <c r="A24" s="44" t="str">
        <f>IF(Scorecard!A34=0,"",Scorecard!A34)</f>
        <v/>
      </c>
      <c r="B24" s="45"/>
      <c r="C24" s="46"/>
      <c r="D24" s="46"/>
      <c r="E24" s="45"/>
      <c r="F24" s="44"/>
      <c r="G24" s="44"/>
      <c r="H24" s="45"/>
      <c r="I24" s="44"/>
    </row>
    <row r="25" spans="1:9" x14ac:dyDescent="0.25">
      <c r="A25" s="44" t="str">
        <f>IF(Scorecard!A35=0,"",Scorecard!A35)</f>
        <v/>
      </c>
      <c r="B25" s="45"/>
      <c r="C25" s="46"/>
      <c r="D25" s="46"/>
      <c r="E25" s="45"/>
      <c r="F25" s="44"/>
      <c r="G25" s="44"/>
      <c r="H25" s="45"/>
      <c r="I25" s="44"/>
    </row>
  </sheetData>
  <conditionalFormatting sqref="B3">
    <cfRule type="expression" dxfId="8" priority="10">
      <formula>MOD(ROW(),2)=0</formula>
    </cfRule>
  </conditionalFormatting>
  <conditionalFormatting sqref="C3:D3">
    <cfRule type="expression" dxfId="7" priority="5">
      <formula>MOD(ROW(),2)=0</formula>
    </cfRule>
  </conditionalFormatting>
  <conditionalFormatting sqref="E3:F3">
    <cfRule type="expression" dxfId="6" priority="4">
      <formula>MOD(ROW(),2)=0</formula>
    </cfRule>
  </conditionalFormatting>
  <conditionalFormatting sqref="G3">
    <cfRule type="expression" dxfId="5" priority="3">
      <formula>MOD(ROW(),2)=0</formula>
    </cfRule>
  </conditionalFormatting>
  <conditionalFormatting sqref="H3">
    <cfRule type="expression" dxfId="4" priority="2">
      <formula>MOD(ROW(),2)=0</formula>
    </cfRule>
  </conditionalFormatting>
  <conditionalFormatting sqref="I3">
    <cfRule type="expression" dxfId="3" priority="1">
      <formula>MOD(ROW(),2)=0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C2F7-88D4-4C7F-8EBC-C954838EB47C}">
  <dimension ref="A1"/>
  <sheetViews>
    <sheetView workbookViewId="0">
      <selection activeCell="A26" sqref="A2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Scorecard</vt:lpstr>
      <vt:lpstr>Rating</vt:lpstr>
      <vt:lpstr>Financials</vt:lpstr>
      <vt:lpstr>Qualitative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Sands</dc:creator>
  <cp:lastModifiedBy>Michael Sands</cp:lastModifiedBy>
  <dcterms:created xsi:type="dcterms:W3CDTF">2021-03-09T20:41:30Z</dcterms:created>
  <dcterms:modified xsi:type="dcterms:W3CDTF">2021-03-09T22:04:45Z</dcterms:modified>
</cp:coreProperties>
</file>