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itung Naive Bayes\"/>
    </mc:Choice>
  </mc:AlternateContent>
  <xr:revisionPtr revIDLastSave="0" documentId="13_ncr:1_{544F5D7D-9E4F-4E43-8354-DA29118BD77A}" xr6:coauthVersionLast="45" xr6:coauthVersionMax="45" xr10:uidLastSave="{00000000-0000-0000-0000-000000000000}"/>
  <bookViews>
    <workbookView xWindow="-120" yWindow="-120" windowWidth="20730" windowHeight="11310" xr2:uid="{47621F6A-4259-4111-A40B-A8B0C69C1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R22" i="1" l="1"/>
  <c r="Q22" i="1"/>
  <c r="P22" i="1"/>
  <c r="O22" i="1"/>
  <c r="N22" i="1"/>
  <c r="L22" i="1"/>
  <c r="K22" i="1"/>
  <c r="B32" i="1"/>
  <c r="D32" i="1"/>
  <c r="N15" i="1"/>
  <c r="M15" i="1"/>
  <c r="M16" i="1"/>
  <c r="M17" i="1"/>
  <c r="K21" i="1"/>
  <c r="B15" i="1" l="1"/>
  <c r="A36" i="1" l="1"/>
  <c r="A22" i="1" l="1"/>
  <c r="B22" i="1"/>
  <c r="B36" i="1" s="1"/>
  <c r="A21" i="1"/>
  <c r="B21" i="1"/>
  <c r="D21" i="1"/>
  <c r="D36" i="1"/>
  <c r="C36" i="1"/>
  <c r="H22" i="1"/>
  <c r="G13" i="1"/>
  <c r="F13" i="1"/>
  <c r="H12" i="1"/>
  <c r="H36" i="1"/>
  <c r="G36" i="1"/>
  <c r="F36" i="1"/>
  <c r="E36" i="1"/>
  <c r="G32" i="1"/>
  <c r="F32" i="1"/>
  <c r="E32" i="1"/>
  <c r="H32" i="1"/>
  <c r="B40" i="1" l="1"/>
  <c r="R21" i="1"/>
  <c r="Q21" i="1"/>
  <c r="P21" i="1"/>
  <c r="O21" i="1"/>
  <c r="N21" i="1"/>
  <c r="M21" i="1"/>
  <c r="M22" i="1" s="1"/>
  <c r="C32" i="1" s="1"/>
  <c r="B39" i="1" s="1"/>
  <c r="H21" i="1" l="1"/>
  <c r="G21" i="1"/>
  <c r="G22" i="1" s="1"/>
  <c r="F21" i="1"/>
  <c r="F22" i="1" s="1"/>
  <c r="E21" i="1"/>
  <c r="E22" i="1" s="1"/>
  <c r="D22" i="1"/>
  <c r="C21" i="1"/>
  <c r="C22" i="1" s="1"/>
  <c r="C16" i="1"/>
  <c r="C15" i="1"/>
  <c r="B16" i="1"/>
</calcChain>
</file>

<file path=xl/sharedStrings.xml><?xml version="1.0" encoding="utf-8"?>
<sst xmlns="http://schemas.openxmlformats.org/spreadsheetml/2006/main" count="110" uniqueCount="32">
  <si>
    <t>L</t>
  </si>
  <si>
    <t>NIM</t>
  </si>
  <si>
    <t>IP1</t>
  </si>
  <si>
    <t>IP2</t>
  </si>
  <si>
    <t>IP3</t>
  </si>
  <si>
    <t>IP4</t>
  </si>
  <si>
    <t>KETERANGAN</t>
  </si>
  <si>
    <t>TERLAMBAT</t>
  </si>
  <si>
    <t>P</t>
  </si>
  <si>
    <t>TEPAT</t>
  </si>
  <si>
    <t>Tepat</t>
  </si>
  <si>
    <t>Terlambat</t>
  </si>
  <si>
    <t>Mean dan Standar Deviasi</t>
  </si>
  <si>
    <t>IPS1</t>
  </si>
  <si>
    <t>IPS2</t>
  </si>
  <si>
    <t>IPS3</t>
  </si>
  <si>
    <t>IPS4</t>
  </si>
  <si>
    <t>Mean</t>
  </si>
  <si>
    <t>Std. Dev</t>
  </si>
  <si>
    <t>SEX</t>
  </si>
  <si>
    <t>Jumlah</t>
  </si>
  <si>
    <t>jumlah</t>
  </si>
  <si>
    <t>UJI NAIVE BAYES</t>
  </si>
  <si>
    <t>PREDIKSI</t>
  </si>
  <si>
    <t>HITUNG</t>
  </si>
  <si>
    <t>SKS1</t>
  </si>
  <si>
    <t>SKS2</t>
  </si>
  <si>
    <t>SKS3</t>
  </si>
  <si>
    <t>SKS4</t>
  </si>
  <si>
    <t>tepat</t>
  </si>
  <si>
    <t>terlambat</t>
  </si>
  <si>
    <t>LIKELYHOD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</si>
</sst>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/>
    <xf numFmtId="0" fontId="0" fillId="9" borderId="0" xfId="0" applyFill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3" fillId="0" borderId="0" xfId="0" applyFont="1"/>
    <xf numFmtId="0" fontId="2" fillId="0" borderId="0" xfId="0" applyFont="1"/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EFFD-DCCA-4DAB-892A-C8CAB06AD186}">
  <dimension ref="A1:S40"/>
  <sheetViews>
    <sheetView tabSelected="1" workbookViewId="0">
      <selection activeCell="C9" sqref="C9"/>
    </sheetView>
  </sheetViews>
  <sheetFormatPr defaultRowHeight="15" x14ac:dyDescent="0.25"/>
  <cols>
    <col min="1" max="1" width="12.28515625" customWidth="1"/>
    <col min="2" max="2" width="14.28515625" customWidth="1"/>
    <col min="3" max="3" width="13.7109375" customWidth="1"/>
    <col min="4" max="4" width="12.5703125" customWidth="1"/>
    <col min="5" max="5" width="11.7109375" customWidth="1"/>
    <col min="6" max="6" width="12.28515625" customWidth="1"/>
    <col min="7" max="7" width="16" customWidth="1"/>
    <col min="8" max="8" width="15.28515625" customWidth="1"/>
    <col min="11" max="11" width="17.5703125" customWidth="1"/>
    <col min="12" max="12" width="13.140625" customWidth="1"/>
    <col min="13" max="13" width="10.7109375" customWidth="1"/>
    <col min="14" max="14" width="12" customWidth="1"/>
    <col min="15" max="15" width="9.7109375" customWidth="1"/>
    <col min="16" max="16" width="11" customWidth="1"/>
    <col min="17" max="17" width="11.42578125" customWidth="1"/>
    <col min="18" max="18" width="12.42578125" customWidth="1"/>
    <col min="19" max="19" width="13.28515625" customWidth="1"/>
  </cols>
  <sheetData>
    <row r="1" spans="1:14" x14ac:dyDescent="0.25">
      <c r="A1" s="13" t="s">
        <v>19</v>
      </c>
      <c r="B1" s="13" t="s">
        <v>1</v>
      </c>
      <c r="C1" s="15" t="s">
        <v>25</v>
      </c>
      <c r="D1" s="15" t="s">
        <v>26</v>
      </c>
      <c r="E1" s="15" t="s">
        <v>27</v>
      </c>
      <c r="F1" s="15" t="s">
        <v>28</v>
      </c>
      <c r="G1" s="13" t="s">
        <v>2</v>
      </c>
      <c r="H1" s="13" t="s">
        <v>3</v>
      </c>
      <c r="I1" s="13" t="s">
        <v>4</v>
      </c>
      <c r="J1" s="13" t="s">
        <v>5</v>
      </c>
      <c r="K1" s="13" t="s">
        <v>6</v>
      </c>
    </row>
    <row r="2" spans="1:14" x14ac:dyDescent="0.25">
      <c r="A2" s="14" t="s">
        <v>0</v>
      </c>
      <c r="B2" s="14">
        <v>5150411174</v>
      </c>
      <c r="C2" s="16">
        <v>23</v>
      </c>
      <c r="D2" s="16">
        <v>22</v>
      </c>
      <c r="E2" s="16">
        <v>23</v>
      </c>
      <c r="F2" s="16">
        <v>22</v>
      </c>
      <c r="G2" s="14">
        <v>3.61</v>
      </c>
      <c r="H2" s="14">
        <v>3.23</v>
      </c>
      <c r="I2" s="14">
        <v>3.22</v>
      </c>
      <c r="J2" s="14">
        <v>3.57</v>
      </c>
      <c r="K2" s="14" t="s">
        <v>9</v>
      </c>
    </row>
    <row r="3" spans="1:14" x14ac:dyDescent="0.25">
      <c r="A3" s="14" t="s">
        <v>8</v>
      </c>
      <c r="B3" s="14">
        <v>5150411134</v>
      </c>
      <c r="C3" s="16">
        <v>23</v>
      </c>
      <c r="D3" s="16">
        <v>22</v>
      </c>
      <c r="E3" s="16">
        <v>23</v>
      </c>
      <c r="F3" s="16">
        <v>22</v>
      </c>
      <c r="G3" s="14">
        <v>3.52</v>
      </c>
      <c r="H3" s="14">
        <v>2.95</v>
      </c>
      <c r="I3" s="14">
        <v>3.09</v>
      </c>
      <c r="J3" s="14">
        <v>3.26</v>
      </c>
      <c r="K3" s="14" t="s">
        <v>7</v>
      </c>
    </row>
    <row r="4" spans="1:14" x14ac:dyDescent="0.25">
      <c r="A4" s="14" t="s">
        <v>0</v>
      </c>
      <c r="B4" s="14">
        <v>5150411138</v>
      </c>
      <c r="C4" s="16">
        <v>23</v>
      </c>
      <c r="D4" s="16">
        <v>22</v>
      </c>
      <c r="E4" s="16">
        <v>22</v>
      </c>
      <c r="F4" s="16">
        <v>23</v>
      </c>
      <c r="G4" s="14">
        <v>3.83</v>
      </c>
      <c r="H4" s="14">
        <v>3.5</v>
      </c>
      <c r="I4" s="14">
        <v>3.35</v>
      </c>
      <c r="J4" s="14">
        <v>3.7</v>
      </c>
      <c r="K4" s="14" t="s">
        <v>9</v>
      </c>
    </row>
    <row r="5" spans="1:14" x14ac:dyDescent="0.25">
      <c r="A5" s="14" t="s">
        <v>0</v>
      </c>
      <c r="B5" s="14">
        <v>5150411140</v>
      </c>
      <c r="C5" s="16">
        <v>23</v>
      </c>
      <c r="D5" s="16">
        <v>23</v>
      </c>
      <c r="E5" s="16">
        <v>23</v>
      </c>
      <c r="F5" s="16">
        <v>23</v>
      </c>
      <c r="G5" s="14">
        <v>2.83</v>
      </c>
      <c r="H5" s="14">
        <v>2.91</v>
      </c>
      <c r="I5" s="14">
        <v>2.65</v>
      </c>
      <c r="J5" s="14">
        <v>2.9</v>
      </c>
      <c r="K5" s="14" t="s">
        <v>7</v>
      </c>
    </row>
    <row r="6" spans="1:14" x14ac:dyDescent="0.25">
      <c r="A6" s="14" t="s">
        <v>8</v>
      </c>
      <c r="B6" s="14">
        <v>5150411149</v>
      </c>
      <c r="C6" s="16">
        <v>23</v>
      </c>
      <c r="D6" s="16">
        <v>22</v>
      </c>
      <c r="E6" s="16">
        <v>22</v>
      </c>
      <c r="F6" s="16">
        <v>22</v>
      </c>
      <c r="G6" s="14">
        <v>3</v>
      </c>
      <c r="H6" s="14">
        <v>2.23</v>
      </c>
      <c r="I6" s="14">
        <v>2.77</v>
      </c>
      <c r="J6" s="14">
        <v>2.35</v>
      </c>
      <c r="K6" s="14" t="s">
        <v>7</v>
      </c>
    </row>
    <row r="7" spans="1:14" x14ac:dyDescent="0.25">
      <c r="A7" s="14" t="s">
        <v>8</v>
      </c>
      <c r="B7" s="14">
        <v>5150411153</v>
      </c>
      <c r="C7" s="16">
        <v>22</v>
      </c>
      <c r="D7" s="16">
        <v>23</v>
      </c>
      <c r="E7" s="16">
        <v>23</v>
      </c>
      <c r="F7" s="16">
        <v>23</v>
      </c>
      <c r="G7" s="14">
        <v>3.9</v>
      </c>
      <c r="H7" s="14">
        <v>3.73</v>
      </c>
      <c r="I7" s="14">
        <v>3.52</v>
      </c>
      <c r="J7" s="14">
        <v>3.78</v>
      </c>
      <c r="K7" s="14" t="s">
        <v>9</v>
      </c>
    </row>
    <row r="8" spans="1:14" x14ac:dyDescent="0.25">
      <c r="A8" s="14" t="s">
        <v>0</v>
      </c>
      <c r="B8" s="14">
        <v>5150411155</v>
      </c>
      <c r="C8" s="16">
        <v>22</v>
      </c>
      <c r="D8" s="16">
        <v>22</v>
      </c>
      <c r="E8" s="16">
        <v>22</v>
      </c>
      <c r="F8" s="16">
        <v>23</v>
      </c>
      <c r="G8" s="14">
        <v>3</v>
      </c>
      <c r="H8" s="14">
        <v>2.65</v>
      </c>
      <c r="I8" s="14">
        <v>2.77</v>
      </c>
      <c r="J8" s="14">
        <v>2.9</v>
      </c>
      <c r="K8" s="14" t="s">
        <v>7</v>
      </c>
    </row>
    <row r="10" spans="1:14" x14ac:dyDescent="0.25">
      <c r="A10" s="24" t="s">
        <v>19</v>
      </c>
      <c r="B10" s="24"/>
      <c r="C10" s="24"/>
      <c r="D10" s="5"/>
      <c r="E10" s="25" t="s">
        <v>6</v>
      </c>
      <c r="F10" s="25"/>
      <c r="G10" s="25"/>
    </row>
    <row r="11" spans="1:14" x14ac:dyDescent="0.25">
      <c r="A11" s="1"/>
      <c r="B11" s="3" t="s">
        <v>10</v>
      </c>
      <c r="C11" s="3" t="s">
        <v>11</v>
      </c>
      <c r="E11" s="2"/>
      <c r="F11" s="3" t="s">
        <v>10</v>
      </c>
      <c r="G11" s="3" t="s">
        <v>11</v>
      </c>
      <c r="H11" s="10" t="s">
        <v>21</v>
      </c>
    </row>
    <row r="12" spans="1:14" x14ac:dyDescent="0.25">
      <c r="A12" s="9" t="s">
        <v>0</v>
      </c>
      <c r="B12" s="1">
        <v>2</v>
      </c>
      <c r="C12" s="1">
        <v>2</v>
      </c>
      <c r="E12" s="27" t="s">
        <v>21</v>
      </c>
      <c r="F12" s="1">
        <v>3</v>
      </c>
      <c r="G12" s="1">
        <v>4</v>
      </c>
      <c r="H12" s="1">
        <f>SUM(F12:G12)</f>
        <v>7</v>
      </c>
    </row>
    <row r="13" spans="1:14" x14ac:dyDescent="0.25">
      <c r="A13" s="9" t="s">
        <v>8</v>
      </c>
      <c r="B13" s="1">
        <v>1</v>
      </c>
      <c r="C13" s="1">
        <v>2</v>
      </c>
      <c r="E13" s="28"/>
      <c r="F13" s="1">
        <f>F12/H12</f>
        <v>0.42857142857142855</v>
      </c>
      <c r="G13" s="1">
        <f>G12/H12</f>
        <v>0.5714285714285714</v>
      </c>
    </row>
    <row r="14" spans="1:14" x14ac:dyDescent="0.25">
      <c r="A14" s="11" t="s">
        <v>20</v>
      </c>
      <c r="B14" s="11">
        <v>3</v>
      </c>
      <c r="C14" s="11">
        <v>4</v>
      </c>
    </row>
    <row r="15" spans="1:14" x14ac:dyDescent="0.25">
      <c r="A15" s="9" t="s">
        <v>0</v>
      </c>
      <c r="B15" s="1">
        <f>B12/B14</f>
        <v>0.66666666666666663</v>
      </c>
      <c r="C15" s="1">
        <f>C12/C14</f>
        <v>0.5</v>
      </c>
      <c r="M15">
        <f>((D3-N21)^2)+((D5-N21)^2)+((D6-N21)^2)+((D8-N21)^2)</f>
        <v>0.75</v>
      </c>
      <c r="N15">
        <f>M15/M16</f>
        <v>0.25</v>
      </c>
    </row>
    <row r="16" spans="1:14" x14ac:dyDescent="0.25">
      <c r="A16" s="9" t="s">
        <v>8</v>
      </c>
      <c r="B16" s="1">
        <f>B13/B14</f>
        <v>0.33333333333333331</v>
      </c>
      <c r="C16" s="1">
        <f>C13/C14</f>
        <v>0.5</v>
      </c>
      <c r="M16">
        <f>C14-1</f>
        <v>3</v>
      </c>
    </row>
    <row r="17" spans="1:19" x14ac:dyDescent="0.25">
      <c r="A17" s="4"/>
      <c r="B17" s="4"/>
      <c r="C17" s="4"/>
      <c r="M17">
        <f>SQRT(N15)</f>
        <v>0.5</v>
      </c>
    </row>
    <row r="18" spans="1:19" x14ac:dyDescent="0.25">
      <c r="A18" s="26" t="s">
        <v>12</v>
      </c>
      <c r="B18" s="26"/>
      <c r="C18" s="26"/>
      <c r="D18" s="26"/>
      <c r="E18" s="26"/>
      <c r="F18" s="26"/>
      <c r="G18" s="26"/>
      <c r="H18" s="26"/>
      <c r="I18" s="26"/>
    </row>
    <row r="19" spans="1:19" x14ac:dyDescent="0.25">
      <c r="A19" s="21" t="s">
        <v>13</v>
      </c>
      <c r="B19" s="21"/>
      <c r="C19" s="21" t="s">
        <v>14</v>
      </c>
      <c r="D19" s="21"/>
      <c r="E19" s="21" t="s">
        <v>15</v>
      </c>
      <c r="F19" s="21"/>
      <c r="G19" s="21" t="s">
        <v>16</v>
      </c>
      <c r="H19" s="21"/>
      <c r="I19" s="22"/>
      <c r="K19" s="21" t="s">
        <v>25</v>
      </c>
      <c r="L19" s="21"/>
      <c r="M19" s="21" t="s">
        <v>26</v>
      </c>
      <c r="N19" s="21"/>
      <c r="O19" s="21" t="s">
        <v>27</v>
      </c>
      <c r="P19" s="21"/>
      <c r="Q19" s="21" t="s">
        <v>28</v>
      </c>
      <c r="R19" s="21"/>
      <c r="S19" s="22"/>
    </row>
    <row r="20" spans="1:19" x14ac:dyDescent="0.25">
      <c r="A20" s="7" t="s">
        <v>10</v>
      </c>
      <c r="B20" s="7" t="s">
        <v>11</v>
      </c>
      <c r="C20" s="7" t="s">
        <v>10</v>
      </c>
      <c r="D20" s="7" t="s">
        <v>11</v>
      </c>
      <c r="E20" s="7" t="s">
        <v>10</v>
      </c>
      <c r="F20" s="7" t="s">
        <v>11</v>
      </c>
      <c r="G20" s="7" t="s">
        <v>10</v>
      </c>
      <c r="H20" s="7" t="s">
        <v>11</v>
      </c>
      <c r="I20" s="23"/>
      <c r="K20" s="7" t="s">
        <v>10</v>
      </c>
      <c r="L20" s="7" t="s">
        <v>11</v>
      </c>
      <c r="M20" s="7" t="s">
        <v>10</v>
      </c>
      <c r="N20" s="7" t="s">
        <v>11</v>
      </c>
      <c r="O20" s="7" t="s">
        <v>10</v>
      </c>
      <c r="P20" s="7" t="s">
        <v>11</v>
      </c>
      <c r="Q20" s="7" t="s">
        <v>10</v>
      </c>
      <c r="R20" s="7" t="s">
        <v>11</v>
      </c>
      <c r="S20" s="23"/>
    </row>
    <row r="21" spans="1:19" x14ac:dyDescent="0.25">
      <c r="A21" s="6">
        <f>(G2+G4+G7)/3</f>
        <v>3.78</v>
      </c>
      <c r="B21" s="6">
        <f>(G3+G5+G6+G8)/4</f>
        <v>3.0874999999999999</v>
      </c>
      <c r="C21" s="6">
        <f>(H2+H4+H7)/3</f>
        <v>3.4866666666666668</v>
      </c>
      <c r="D21" s="6">
        <f>(H3+H5+H6+H8)/4</f>
        <v>2.6850000000000001</v>
      </c>
      <c r="E21" s="6">
        <f>(I2+I4+I7)/3</f>
        <v>3.3633333333333333</v>
      </c>
      <c r="F21" s="6">
        <f>(I3+I5+I6+I8)/4</f>
        <v>2.82</v>
      </c>
      <c r="G21" s="6">
        <f>(J2+J4+J7)/3</f>
        <v>3.6833333333333331</v>
      </c>
      <c r="H21" s="6">
        <f>(J3+J5+J6+J8)/4</f>
        <v>2.8525</v>
      </c>
      <c r="I21" s="8" t="s">
        <v>17</v>
      </c>
      <c r="K21" s="6">
        <f>(C2+C4+C7)/3</f>
        <v>22.666666666666668</v>
      </c>
      <c r="L21" s="6">
        <v>22.75</v>
      </c>
      <c r="M21" s="6">
        <f>(D2+D4+D7)/3</f>
        <v>22.333333333333332</v>
      </c>
      <c r="N21" s="6">
        <f>(D3+D5+D6+D8)/4</f>
        <v>22.25</v>
      </c>
      <c r="O21" s="6">
        <f>(E2+E4+E7)/3</f>
        <v>22.666666666666668</v>
      </c>
      <c r="P21" s="6">
        <f>(E3+E5+E6+E8)/4</f>
        <v>22.5</v>
      </c>
      <c r="Q21" s="6">
        <f>(F2+F4+F7)/3</f>
        <v>22.666666666666668</v>
      </c>
      <c r="R21" s="6">
        <f>(F3+F5+F6+F8)/4</f>
        <v>22.5</v>
      </c>
      <c r="S21" s="8" t="s">
        <v>17</v>
      </c>
    </row>
    <row r="22" spans="1:19" x14ac:dyDescent="0.25">
      <c r="A22" s="6">
        <f>SQRT((((G2-A21)^2)+((G4-A21)^2)+((G7-A21)^2))/(B14-1))</f>
        <v>0.15132745950421558</v>
      </c>
      <c r="B22" s="6">
        <f>SQRT(((((G3-B21)^2)+((G5-B21)^2)+((G6-B21)^2))+((G8-B21)^2))/(C14-1))</f>
        <v>0.29926298356685094</v>
      </c>
      <c r="C22" s="6">
        <f>SQRT((((H2-C21)^2)+((H4-C21)^2)+((H7-C21)^2))/(B14-1))</f>
        <v>0.25026652459594617</v>
      </c>
      <c r="D22" s="6">
        <f>SQRT(((((H3-D21)^2)+((H5-D21)^2)+((H6-D21)^2))+((H8-D21)^2))/(C14-1))</f>
        <v>0.33120990323358396</v>
      </c>
      <c r="E22" s="6">
        <f>SQRT((((I2-E21)^2)+((I4-E21)^2)+((I7-E21)^2))/(B14-1))</f>
        <v>0.15044378795195668</v>
      </c>
      <c r="F22" s="6">
        <f>SQRT(((((I3-F21)^2)+((I5-F21)^2)+((I6-F21)^2))+((I8-F21)^2))/(C14-1))</f>
        <v>0.18867962264113203</v>
      </c>
      <c r="G22" s="6">
        <f>SQRT((((J2-G21)^2)+((J4-G21)^2)+((J7-G21)^2))/(B14-1))</f>
        <v>0.10598742063723098</v>
      </c>
      <c r="H22" s="6">
        <f>SQRT(((((J3-H21)^2)+((J5-H21)^2)+((J6-H21)^2))+((J8-H21)^2))/(C14-1))</f>
        <v>0.37553295461250785</v>
      </c>
      <c r="I22" s="8" t="s">
        <v>18</v>
      </c>
      <c r="K22" s="6">
        <f>SQRT(((((C2-K21)^2)+((C4-K21)^2)+((C7-K21)^2)))/(B14-1))</f>
        <v>0.57735026918962584</v>
      </c>
      <c r="L22" s="6">
        <f>SQRT(((((C3-L21)^2)+((C5-L21)^2)+((C6-L21)^2))+((C8-L21)^2))/(C14-1))</f>
        <v>0.5</v>
      </c>
      <c r="M22" s="6">
        <f>SQRT(((((D2-M21)^2)+((D4-M21)^2)+((D7-M21)^2)))/(B14-1))</f>
        <v>0.57735026918962584</v>
      </c>
      <c r="N22" s="6">
        <f>SQRT(((((D3-N21)^2)+((D5-N21)^2)+((D6-N21)^2))+((D8-N21)^2))/(C14-1))</f>
        <v>0.5</v>
      </c>
      <c r="O22" s="6">
        <f>SQRT(((((E2-O21)^2)+((E4-O21)^2)+((E7-O21)^2)))/(B14-1))</f>
        <v>0.57735026918962584</v>
      </c>
      <c r="P22" s="6">
        <f>SQRT(((((E3-P21)^2)+((E5-P21)^2)+((E6-P21)^2))+((E8-P21)^2))/(C14-1))</f>
        <v>0.57735026918962573</v>
      </c>
      <c r="Q22" s="6">
        <f>SQRT(((((F2-Q21)^2)+((F4-Q21)^2)+((F7-Q21)^2)))/(B14-1))</f>
        <v>0.57735026918962584</v>
      </c>
      <c r="R22" s="6">
        <f>SQRT(((((F3-R21)^2)+((F5-R21)^2)+((F6-R21)^2))+((F8-R21)^2))/(C14-1))</f>
        <v>0.57735026918962573</v>
      </c>
      <c r="S22" s="8" t="s">
        <v>18</v>
      </c>
    </row>
    <row r="24" spans="1:19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19" x14ac:dyDescent="0.25">
      <c r="A25" s="31" t="s">
        <v>22</v>
      </c>
      <c r="B25" s="31"/>
    </row>
    <row r="26" spans="1:19" x14ac:dyDescent="0.25">
      <c r="A26" s="13" t="s">
        <v>19</v>
      </c>
      <c r="B26" s="13" t="s">
        <v>1</v>
      </c>
      <c r="C26" s="13" t="s">
        <v>25</v>
      </c>
      <c r="D26" s="13" t="s">
        <v>26</v>
      </c>
      <c r="E26" s="13" t="s">
        <v>27</v>
      </c>
      <c r="F26" s="13" t="s">
        <v>28</v>
      </c>
      <c r="G26" s="13" t="s">
        <v>2</v>
      </c>
      <c r="H26" s="13" t="s">
        <v>3</v>
      </c>
      <c r="I26" s="13" t="s">
        <v>4</v>
      </c>
      <c r="J26" s="13" t="s">
        <v>5</v>
      </c>
      <c r="K26" s="13" t="s">
        <v>6</v>
      </c>
      <c r="L26" s="13" t="s">
        <v>23</v>
      </c>
    </row>
    <row r="27" spans="1:19" x14ac:dyDescent="0.25">
      <c r="A27" s="17" t="s">
        <v>0</v>
      </c>
      <c r="B27" s="1">
        <v>5150411111</v>
      </c>
      <c r="C27" s="16">
        <v>23</v>
      </c>
      <c r="D27" s="16">
        <v>23</v>
      </c>
      <c r="E27" s="16">
        <v>23</v>
      </c>
      <c r="F27" s="16">
        <v>23</v>
      </c>
      <c r="G27" s="17">
        <v>3.62</v>
      </c>
      <c r="H27" s="17">
        <v>3.35</v>
      </c>
      <c r="I27" s="17">
        <v>3.5</v>
      </c>
      <c r="J27" s="17">
        <v>3.52</v>
      </c>
      <c r="K27" s="17" t="s">
        <v>9</v>
      </c>
      <c r="L27" s="14"/>
    </row>
    <row r="29" spans="1:19" x14ac:dyDescent="0.25">
      <c r="A29" s="32" t="s">
        <v>24</v>
      </c>
      <c r="B29" s="32"/>
      <c r="C29" s="32"/>
      <c r="D29" s="32"/>
      <c r="E29" s="32"/>
      <c r="F29" s="32"/>
      <c r="G29" s="32"/>
      <c r="H29" s="32"/>
    </row>
    <row r="30" spans="1:19" x14ac:dyDescent="0.25">
      <c r="A30" s="29" t="s">
        <v>25</v>
      </c>
      <c r="B30" s="30"/>
      <c r="C30" s="29" t="s">
        <v>26</v>
      </c>
      <c r="D30" s="30"/>
      <c r="E30" s="29" t="s">
        <v>27</v>
      </c>
      <c r="F30" s="30"/>
      <c r="G30" s="29" t="s">
        <v>28</v>
      </c>
      <c r="H30" s="30"/>
    </row>
    <row r="31" spans="1:19" x14ac:dyDescent="0.25">
      <c r="A31" s="18" t="s">
        <v>29</v>
      </c>
      <c r="B31" s="18" t="s">
        <v>30</v>
      </c>
      <c r="C31" s="18" t="s">
        <v>29</v>
      </c>
      <c r="D31" s="18" t="s">
        <v>30</v>
      </c>
      <c r="E31" s="18" t="s">
        <v>29</v>
      </c>
      <c r="F31" s="18" t="s">
        <v>30</v>
      </c>
      <c r="G31" s="18" t="s">
        <v>29</v>
      </c>
      <c r="H31" s="18" t="s">
        <v>30</v>
      </c>
    </row>
    <row r="32" spans="1:19" x14ac:dyDescent="0.25">
      <c r="A32" s="1">
        <f>((1/SQRT(2*3.14*K22))*(2.7183^-(((C27-K21)^2)/(2*K22^2))))</f>
        <v>0.44454690839798477</v>
      </c>
      <c r="B32" s="1">
        <f>((1/SQRT(2*3.14*L22))*(2.7183^-(((C27-L21)^2)/(2*L22^2))))</f>
        <v>0.49802139771849907</v>
      </c>
      <c r="C32" s="1">
        <f>((1/SQRT(2*3.14*M22))*(2.7183^-(((D27-M21)^2)/(2*M22^2))))</f>
        <v>0.26963042839422313</v>
      </c>
      <c r="D32" s="1">
        <f>((1/SQRT(2*3.14*N22))*(2.7183^-(((D27-N21)^2)/(2*N22^2))))</f>
        <v>0.18321060873284736</v>
      </c>
      <c r="E32" s="1">
        <f>((1/SQRT(2*3.14*O22))*(2.7183^-(((E27-O21)^2)/(2*O22^2))))</f>
        <v>0.44454690839798477</v>
      </c>
      <c r="F32" s="1">
        <f>((1/SQRT(2*3.14*P22))*(2.7183^-(((E27-P21)^2)/(2*P22^2))))</f>
        <v>0.36094328981461055</v>
      </c>
      <c r="G32" s="1">
        <f>((1/SQRT(2*3.14*Q22))*(2.7183^-(((F27-Q21)^2)/(2*Q22^2))))</f>
        <v>0.44454690839798477</v>
      </c>
      <c r="H32" s="1">
        <f>((1/SQRT(2*3.14*R22))*(2.7183^-(((F27-R21)^2)/(2*R22^2))))</f>
        <v>0.36094328981461055</v>
      </c>
    </row>
    <row r="34" spans="1:8" x14ac:dyDescent="0.25">
      <c r="A34" s="29" t="s">
        <v>2</v>
      </c>
      <c r="B34" s="30"/>
      <c r="C34" s="29" t="s">
        <v>3</v>
      </c>
      <c r="D34" s="30"/>
      <c r="E34" s="29" t="s">
        <v>4</v>
      </c>
      <c r="F34" s="30"/>
      <c r="G34" s="29" t="s">
        <v>5</v>
      </c>
      <c r="H34" s="30"/>
    </row>
    <row r="35" spans="1:8" x14ac:dyDescent="0.25">
      <c r="A35" s="18" t="s">
        <v>29</v>
      </c>
      <c r="B35" s="18" t="s">
        <v>30</v>
      </c>
      <c r="C35" s="18" t="s">
        <v>29</v>
      </c>
      <c r="D35" s="18" t="s">
        <v>30</v>
      </c>
      <c r="E35" s="18" t="s">
        <v>29</v>
      </c>
      <c r="F35" s="18" t="s">
        <v>30</v>
      </c>
      <c r="G35" s="18" t="s">
        <v>29</v>
      </c>
      <c r="H35" s="18" t="s">
        <v>30</v>
      </c>
    </row>
    <row r="36" spans="1:8" x14ac:dyDescent="0.25">
      <c r="A36" s="1">
        <f>((1/SQRT(2*3.14*A22))*(2.7183^-(((G27-A21)^2)/(2*A22^2))))</f>
        <v>0.58655660651674657</v>
      </c>
      <c r="B36" s="1">
        <f>((1/SQRT(2*3.14*B22))*(2.7183^-(((G27-B21)^2)/(2*B22^2))))</f>
        <v>0.14978405974728548</v>
      </c>
      <c r="C36" s="1">
        <f>((1/SQRT(2*3.14*C22))*(2.7183^-(((H27-C21)^2)/(2*C22^2))))</f>
        <v>0.68716852917833027</v>
      </c>
      <c r="D36" s="1">
        <f>((1/SQRT(2*3.14*D22))*(2.7183^-(((H27-D21)^2)/(2*D22^2))))</f>
        <v>9.2383420975239383E-2</v>
      </c>
      <c r="E36" s="1">
        <f>((1/SQRT(2*3.14*E22))*(2.7183^-(((I27-E21)^2)/(2*E22^2))))</f>
        <v>0.68098060167024344</v>
      </c>
      <c r="F36" s="1">
        <f>((1/SQRT(2*3.14*F22))*(2.7183^-(((I27-F21)^2)/(2*F22^2))))</f>
        <v>1.3888794378015248E-3</v>
      </c>
      <c r="G36" s="1">
        <f>((1/SQRT(2*3.14*G22))*(2.7183^-(((J27-G21)^2)/(2*G22^2))))</f>
        <v>0.37384512350521226</v>
      </c>
      <c r="H36" s="1">
        <f>((1/SQRT(2*3.14*H22))*(2.7183^-(((J27-H21)^2)/(2*H22^2))))</f>
        <v>0.13416329012122474</v>
      </c>
    </row>
    <row r="38" spans="1:8" x14ac:dyDescent="0.25">
      <c r="A38" s="20" t="s">
        <v>31</v>
      </c>
    </row>
    <row r="39" spans="1:8" x14ac:dyDescent="0.25">
      <c r="A39" s="19" t="s">
        <v>10</v>
      </c>
      <c r="B39">
        <f>B15*A32*C32*E32*G32*A36*C36*E36*G36</f>
        <v>1.6204292675380395E-3</v>
      </c>
    </row>
    <row r="40" spans="1:8" x14ac:dyDescent="0.25">
      <c r="A40" s="19" t="s">
        <v>11</v>
      </c>
      <c r="B40">
        <f>C15*B32*D32*F32*H32*B36*D36*F36*H36</f>
        <v>1.5325140179123912E-8</v>
      </c>
      <c r="D40">
        <v>1.5325099999999999E-8</v>
      </c>
    </row>
  </sheetData>
  <mergeCells count="24">
    <mergeCell ref="A34:B34"/>
    <mergeCell ref="C34:D34"/>
    <mergeCell ref="E34:F34"/>
    <mergeCell ref="G34:H34"/>
    <mergeCell ref="K19:L19"/>
    <mergeCell ref="A25:B25"/>
    <mergeCell ref="A29:H29"/>
    <mergeCell ref="A30:B30"/>
    <mergeCell ref="C30:D30"/>
    <mergeCell ref="E30:F30"/>
    <mergeCell ref="G30:H30"/>
    <mergeCell ref="M19:N19"/>
    <mergeCell ref="O19:P19"/>
    <mergeCell ref="Q19:R19"/>
    <mergeCell ref="S19:S20"/>
    <mergeCell ref="A10:C10"/>
    <mergeCell ref="E10:G10"/>
    <mergeCell ref="A19:B19"/>
    <mergeCell ref="C19:D19"/>
    <mergeCell ref="E19:F19"/>
    <mergeCell ref="G19:H19"/>
    <mergeCell ref="A18:I18"/>
    <mergeCell ref="I19:I20"/>
    <mergeCell ref="E12:E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Azhar Riyadi</dc:creator>
  <cp:lastModifiedBy>Firman Azhar Riyadi</cp:lastModifiedBy>
  <dcterms:created xsi:type="dcterms:W3CDTF">2019-10-19T09:37:30Z</dcterms:created>
  <dcterms:modified xsi:type="dcterms:W3CDTF">2020-02-29T05:21:19Z</dcterms:modified>
</cp:coreProperties>
</file>