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7月5日入职试用期80%</t>
        </r>
      </text>
    </comment>
    <comment ref="J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试用期80%</t>
        </r>
      </text>
    </comment>
  </commentList>
</comments>
</file>

<file path=xl/sharedStrings.xml><?xml version="1.0" encoding="utf-8"?>
<sst xmlns="http://schemas.openxmlformats.org/spreadsheetml/2006/main" count="24">
  <si>
    <t>序号</t>
  </si>
  <si>
    <t>部门</t>
  </si>
  <si>
    <t>姓名</t>
  </si>
  <si>
    <t>职务</t>
  </si>
  <si>
    <t>基本工资</t>
  </si>
  <si>
    <t>缺勤天数</t>
  </si>
  <si>
    <t>缺勤扣款</t>
  </si>
  <si>
    <t>迟到</t>
  </si>
  <si>
    <t>绩效</t>
  </si>
  <si>
    <t>办赛补助</t>
  </si>
  <si>
    <t>奖金</t>
  </si>
  <si>
    <t>其他扣除</t>
  </si>
  <si>
    <t>应计工资</t>
  </si>
  <si>
    <t>五险一金个人部分</t>
  </si>
  <si>
    <t>应发工资</t>
  </si>
  <si>
    <t>税前扣除</t>
  </si>
  <si>
    <t>计税工资</t>
  </si>
  <si>
    <t>代扣个税</t>
  </si>
  <si>
    <t>实发工资</t>
  </si>
  <si>
    <t>备注</t>
  </si>
  <si>
    <t>海南传奇-成都</t>
  </si>
  <si>
    <t>刘德福</t>
  </si>
  <si>
    <t>技术部</t>
  </si>
  <si>
    <t>javascript工程师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</si>
</sst>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_);[Red]\(0.00\)"/>
    <numFmt numFmtId="178" formatCode="#,##0.00_);[Red]\(#,##0.00\)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27" borderId="12" applyNumberFormat="0" applyAlignment="0" applyProtection="0">
      <alignment vertical="center"/>
    </xf>
    <xf numFmtId="0" fontId="23" fillId="27" borderId="7" applyNumberFormat="0" applyAlignment="0" applyProtection="0">
      <alignment vertical="center"/>
    </xf>
    <xf numFmtId="0" fontId="24" fillId="32" borderId="1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178" fontId="2" fillId="0" borderId="1" xfId="49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1" xfId="49" applyNumberFormat="1" applyFont="1" applyFill="1" applyBorder="1" applyAlignment="1">
      <alignment horizontal="center" vertical="center"/>
    </xf>
    <xf numFmtId="178" fontId="2" fillId="0" borderId="4" xfId="49" applyNumberFormat="1" applyFont="1" applyFill="1" applyBorder="1" applyAlignment="1">
      <alignment horizontal="right" vertical="center"/>
    </xf>
    <xf numFmtId="178" fontId="2" fillId="0" borderId="1" xfId="49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 wrapText="1"/>
    </xf>
    <xf numFmtId="177" fontId="2" fillId="0" borderId="2" xfId="49" applyNumberFormat="1" applyFont="1" applyFill="1" applyBorder="1" applyAlignment="1">
      <alignment horizontal="center" vertical="center"/>
    </xf>
    <xf numFmtId="177" fontId="2" fillId="0" borderId="1" xfId="49" applyNumberFormat="1" applyFont="1" applyFill="1" applyBorder="1" applyAlignment="1">
      <alignment horizontal="center" vertical="center" wrapText="1"/>
    </xf>
    <xf numFmtId="177" fontId="2" fillId="0" borderId="1" xfId="49" applyNumberFormat="1" applyFont="1" applyFill="1" applyBorder="1" applyAlignment="1">
      <alignment horizontal="center" vertical="center"/>
    </xf>
    <xf numFmtId="176" fontId="2" fillId="0" borderId="1" xfId="49" applyNumberFormat="1" applyFont="1" applyFill="1" applyBorder="1" applyAlignment="1">
      <alignment horizontal="right" vertical="center"/>
    </xf>
    <xf numFmtId="177" fontId="2" fillId="0" borderId="1" xfId="49" applyNumberFormat="1" applyFont="1" applyFill="1" applyBorder="1" applyAlignment="1">
      <alignment horizontal="right" vertical="center"/>
    </xf>
    <xf numFmtId="178" fontId="2" fillId="0" borderId="5" xfId="49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workbookViewId="0">
      <selection activeCell="E6" sqref="E6"/>
    </sheetView>
  </sheetViews>
  <sheetFormatPr defaultColWidth="9" defaultRowHeight="13.5" outlineLevelRow="1"/>
  <sheetData>
    <row r="1" s="1" customFormat="1" ht="16.5" spans="1:23">
      <c r="A1" s="3" t="s">
        <v>0</v>
      </c>
      <c r="B1" s="4" t="s">
        <v>1</v>
      </c>
      <c r="C1" s="5" t="s">
        <v>2</v>
      </c>
      <c r="D1" s="6"/>
      <c r="E1" s="5" t="s">
        <v>3</v>
      </c>
      <c r="F1" s="5" t="s">
        <v>4</v>
      </c>
      <c r="G1" s="7" t="s">
        <v>5</v>
      </c>
      <c r="H1" s="8" t="s">
        <v>6</v>
      </c>
      <c r="I1" s="8" t="s">
        <v>7</v>
      </c>
      <c r="J1" s="14" t="s">
        <v>8</v>
      </c>
      <c r="K1" s="15" t="s">
        <v>9</v>
      </c>
      <c r="L1" s="16" t="s">
        <v>10</v>
      </c>
      <c r="M1" s="17" t="s">
        <v>11</v>
      </c>
      <c r="N1" s="7" t="s">
        <v>12</v>
      </c>
      <c r="O1" s="18" t="s">
        <v>13</v>
      </c>
      <c r="P1" s="18"/>
      <c r="Q1" s="18"/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6" t="s">
        <v>19</v>
      </c>
    </row>
    <row r="2" s="2" customFormat="1" ht="33" spans="1:23">
      <c r="A2" s="9">
        <v>44</v>
      </c>
      <c r="B2" s="10" t="s">
        <v>20</v>
      </c>
      <c r="C2" s="11" t="s">
        <v>21</v>
      </c>
      <c r="D2" s="11" t="s">
        <v>22</v>
      </c>
      <c r="E2" s="8" t="s">
        <v>23</v>
      </c>
      <c r="F2" s="12">
        <f>6500*0.8</f>
        <v>5200</v>
      </c>
      <c r="G2" s="13">
        <v>3.75</v>
      </c>
      <c r="H2" s="13">
        <f>F2/21.75*G2</f>
        <v>896.551724137931</v>
      </c>
      <c r="I2" s="13"/>
      <c r="J2" s="13">
        <f>(1000*0.8)-((800/21.75)*3.75)</f>
        <v>662.068965517241</v>
      </c>
      <c r="K2" s="13">
        <v>0</v>
      </c>
      <c r="L2" s="13">
        <v>0</v>
      </c>
      <c r="M2" s="13">
        <v>0</v>
      </c>
      <c r="N2" s="13">
        <f>F2-H2-I2+J2+K2+L2-M2</f>
        <v>4965.51724137931</v>
      </c>
      <c r="O2" s="19">
        <v>269.16</v>
      </c>
      <c r="P2" s="20">
        <v>312</v>
      </c>
      <c r="Q2" s="21">
        <f>SUM(O2:P2)</f>
        <v>581.16</v>
      </c>
      <c r="R2" s="21">
        <f>N2-Q2</f>
        <v>4384.35724137931</v>
      </c>
      <c r="S2" s="21">
        <v>3500</v>
      </c>
      <c r="T2" s="21">
        <f>IF(R2&lt;=3500,0,IF(R2&gt;3500,R2-3500))</f>
        <v>884.35724137931</v>
      </c>
      <c r="U2" s="13">
        <f>ROUND(MAX(T2*5%*{0.6,2,4,5,6,7,9}-5*{0,21,111,201,551,1101,2701},0),2)</f>
        <v>26.53</v>
      </c>
      <c r="V2" s="21">
        <f>R2-U2</f>
        <v>4357.82724137931</v>
      </c>
      <c r="W2" s="22"/>
    </row>
  </sheetData>
  <mergeCells count="1">
    <mergeCell ref="O1:Q1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2018-08-13T06:17:30Z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</vt:lpwstr>
  </property>
</Properties>
</file>