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ra\OneDrive\Desktop\Master_Final\DataForAnalysis\"/>
    </mc:Choice>
  </mc:AlternateContent>
  <xr:revisionPtr revIDLastSave="0" documentId="13_ncr:1_{E61A0A95-28C3-402E-A4BE-489F4439D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PEERMS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E4" i="1"/>
  <c r="AD4" i="1"/>
  <c r="AE3" i="1"/>
  <c r="AD3" i="1"/>
  <c r="AE2" i="1"/>
  <c r="AD2" i="1"/>
  <c r="U2" i="1"/>
  <c r="U6" i="1"/>
  <c r="U5" i="1"/>
  <c r="U4" i="1"/>
  <c r="U3" i="1"/>
  <c r="T6" i="1"/>
  <c r="T5" i="1"/>
  <c r="T4" i="1"/>
  <c r="T3" i="1"/>
  <c r="T2" i="1"/>
  <c r="I50" i="1"/>
  <c r="I39" i="1"/>
  <c r="I28" i="1"/>
  <c r="I17" i="1"/>
  <c r="I6" i="1"/>
  <c r="K10" i="1"/>
  <c r="H50" i="1"/>
  <c r="F50" i="1"/>
  <c r="D50" i="1"/>
  <c r="H39" i="1"/>
  <c r="F39" i="1"/>
  <c r="D39" i="1"/>
  <c r="M14" i="1"/>
  <c r="L14" i="1"/>
  <c r="K14" i="1"/>
  <c r="O20" i="1"/>
  <c r="AD5" i="1" l="1"/>
  <c r="AD6" i="1"/>
</calcChain>
</file>

<file path=xl/sharedStrings.xml><?xml version="1.0" encoding="utf-8"?>
<sst xmlns="http://schemas.openxmlformats.org/spreadsheetml/2006/main" count="82" uniqueCount="20">
  <si>
    <t>Subject</t>
  </si>
  <si>
    <t>Time</t>
  </si>
  <si>
    <t>RF</t>
  </si>
  <si>
    <t>RFN</t>
  </si>
  <si>
    <t>VM</t>
  </si>
  <si>
    <t>VMN</t>
  </si>
  <si>
    <t>VL</t>
  </si>
  <si>
    <t>VLN</t>
  </si>
  <si>
    <t>WeightedN</t>
  </si>
  <si>
    <t>Sum of weighted</t>
  </si>
  <si>
    <t>Sum of peak weighted</t>
  </si>
  <si>
    <t>PeakEMG</t>
  </si>
  <si>
    <t>t1</t>
  </si>
  <si>
    <t>NA</t>
  </si>
  <si>
    <t>t2</t>
  </si>
  <si>
    <t>t3</t>
  </si>
  <si>
    <t>t4</t>
  </si>
  <si>
    <t>t5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</si>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</sst>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18</xdr:row>
      <xdr:rowOff>0</xdr:rowOff>
    </xdr:from>
    <xdr:to>
      <xdr:col>23</xdr:col>
      <xdr:colOff>704850</xdr:colOff>
      <xdr:row>19</xdr:row>
      <xdr:rowOff>66675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EE31FD-FD86-4CCC-ABF6-C08012A7F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429000"/>
          <a:ext cx="451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workbookViewId="0">
      <selection activeCell="R1" sqref="R1:R56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9</v>
      </c>
      <c r="P1" t="s">
        <v>10</v>
      </c>
      <c r="R1" t="s">
        <v>3</v>
      </c>
      <c r="T1" t="s">
        <v>18</v>
      </c>
      <c r="U1" t="s">
        <v>19</v>
      </c>
      <c r="Y1" t="s">
        <v>11</v>
      </c>
      <c r="AD1" t="s">
        <v>18</v>
      </c>
      <c r="AE1" t="s">
        <v>19</v>
      </c>
    </row>
    <row r="2" spans="1:31" x14ac:dyDescent="0.25">
      <c r="A2">
        <v>1</v>
      </c>
      <c r="B2" t="s">
        <v>12</v>
      </c>
      <c r="C2">
        <v>2.1635643600000001</v>
      </c>
      <c r="D2">
        <v>91.166541379999998</v>
      </c>
      <c r="E2">
        <v>1.56428302</v>
      </c>
      <c r="F2">
        <v>93.956575169999994</v>
      </c>
      <c r="G2">
        <v>1.07899648</v>
      </c>
      <c r="H2">
        <v>95.007174430000006</v>
      </c>
      <c r="I2">
        <v>93.358522320000006</v>
      </c>
      <c r="O2">
        <v>1.105239804</v>
      </c>
      <c r="P2">
        <v>1.1838660000000001</v>
      </c>
      <c r="R2">
        <v>91.166541379999998</v>
      </c>
      <c r="T2">
        <f>AVERAGE(H2:H11)</f>
        <v>90.457409560999992</v>
      </c>
      <c r="U2">
        <f>_xlfn.STDEV.S(H2:H11)</f>
        <v>4.8088722707156402</v>
      </c>
      <c r="X2" t="s">
        <v>2</v>
      </c>
      <c r="Y2">
        <v>2.3732000000000002</v>
      </c>
      <c r="Z2">
        <v>1</v>
      </c>
      <c r="AD2">
        <f>AVERAGE(R2:R11)</f>
        <v>91.97019939444445</v>
      </c>
      <c r="AE2">
        <f>_xlfn.STDEV.S(R2:R11)</f>
        <v>2.9947976604798683</v>
      </c>
    </row>
    <row r="3" spans="1:31" x14ac:dyDescent="0.25">
      <c r="A3">
        <v>2</v>
      </c>
      <c r="B3" t="s">
        <v>12</v>
      </c>
      <c r="C3">
        <v>1.68308686</v>
      </c>
      <c r="D3">
        <v>89.76463253</v>
      </c>
      <c r="E3">
        <v>2.0836849499999999</v>
      </c>
      <c r="F3">
        <v>88.310445009999995</v>
      </c>
      <c r="G3">
        <v>1.4198678499999999</v>
      </c>
      <c r="H3">
        <v>89.536375960000001</v>
      </c>
      <c r="I3">
        <v>89.118054610000002</v>
      </c>
      <c r="O3">
        <v>1.2623260519999999</v>
      </c>
      <c r="P3">
        <v>1.4164650000000001</v>
      </c>
      <c r="R3">
        <v>89.76463253</v>
      </c>
      <c r="T3">
        <f>AVERAGE(H13:H22)</f>
        <v>115.48873069222221</v>
      </c>
      <c r="U3">
        <f>_xlfn.STDEV.S(H13:H22)</f>
        <v>22.040368689260024</v>
      </c>
      <c r="Y3">
        <v>1.875</v>
      </c>
      <c r="Z3">
        <v>2</v>
      </c>
      <c r="AD3">
        <f>AVERAGE(R13:R22)</f>
        <v>115.57849723500001</v>
      </c>
      <c r="AE3">
        <f>_xlfn.STDEV.S(R13:R22)</f>
        <v>31.027458924687437</v>
      </c>
    </row>
    <row r="4" spans="1:31" x14ac:dyDescent="0.25">
      <c r="A4">
        <v>3</v>
      </c>
      <c r="B4" t="s">
        <v>12</v>
      </c>
      <c r="C4">
        <v>0.16527648</v>
      </c>
      <c r="D4">
        <v>88.620096509999996</v>
      </c>
      <c r="E4">
        <v>0.67816054000000003</v>
      </c>
      <c r="F4">
        <v>92.670202239999995</v>
      </c>
      <c r="G4">
        <v>0.23586292</v>
      </c>
      <c r="H4">
        <v>82.585056019999996</v>
      </c>
      <c r="I4">
        <v>88.881537640000005</v>
      </c>
      <c r="O4">
        <v>0.266625948</v>
      </c>
      <c r="P4">
        <v>0.299979</v>
      </c>
      <c r="R4">
        <v>88.620096509999996</v>
      </c>
      <c r="T4">
        <f>AVERAGE(H24:H33)</f>
        <v>86.89092703</v>
      </c>
      <c r="U4">
        <f>_xlfn.STDEV.S(H24:H33)</f>
        <v>9.4986422357168045</v>
      </c>
      <c r="Y4">
        <v>0.1865</v>
      </c>
      <c r="Z4">
        <v>3</v>
      </c>
      <c r="AD4">
        <f>AVERAGE(R24:R33)</f>
        <v>93.085838974999987</v>
      </c>
      <c r="AE4">
        <f>_xlfn.STDEV.S(R24:R33)</f>
        <v>18.001245221891569</v>
      </c>
    </row>
    <row r="5" spans="1:31" x14ac:dyDescent="0.25">
      <c r="A5">
        <v>4</v>
      </c>
      <c r="B5" t="s">
        <v>12</v>
      </c>
      <c r="C5">
        <v>2.0518013100000001</v>
      </c>
      <c r="D5">
        <v>94.526919280000001</v>
      </c>
      <c r="E5">
        <v>2.2341815199999999</v>
      </c>
      <c r="F5">
        <v>92.531850070000004</v>
      </c>
      <c r="G5">
        <v>1.57144415</v>
      </c>
      <c r="H5">
        <v>89.827606610000004</v>
      </c>
      <c r="I5">
        <v>91.933398589999996</v>
      </c>
      <c r="O5">
        <v>1.4126734249999999</v>
      </c>
      <c r="P5">
        <v>1.536627</v>
      </c>
      <c r="R5">
        <v>94.526919280000001</v>
      </c>
      <c r="T5">
        <f>AVERAGE(H35:H44)</f>
        <v>95.979494740372843</v>
      </c>
      <c r="U5">
        <f>_xlfn.STDEV.S(H35:H44)</f>
        <v>12.153841824205255</v>
      </c>
      <c r="Y5">
        <v>2.1705999999999999</v>
      </c>
      <c r="Z5">
        <v>4</v>
      </c>
      <c r="AD5">
        <f>AVERAGE(R35:R44)</f>
        <v>99.314414794358754</v>
      </c>
      <c r="AE5">
        <f>_xlfn.STDEV.S(R35:R44)</f>
        <v>12.345245061305564</v>
      </c>
    </row>
    <row r="6" spans="1:31" x14ac:dyDescent="0.25">
      <c r="A6">
        <v>5</v>
      </c>
      <c r="B6" t="s">
        <v>12</v>
      </c>
      <c r="C6">
        <v>0.32670399999999999</v>
      </c>
      <c r="D6">
        <v>97.99</v>
      </c>
      <c r="E6">
        <v>0.383629</v>
      </c>
      <c r="F6">
        <v>92.85</v>
      </c>
      <c r="G6">
        <v>0.32727159</v>
      </c>
      <c r="H6">
        <v>91.78</v>
      </c>
      <c r="I6">
        <f>(C6*0.17+E6*0.35+G6*0.23)/K10*100</f>
        <v>93.575982436051746</v>
      </c>
      <c r="O6">
        <v>1.2753905000000001</v>
      </c>
      <c r="P6">
        <v>1.3479289999999999</v>
      </c>
      <c r="R6">
        <v>97.99</v>
      </c>
      <c r="T6">
        <f>AVERAGE(H46:H55)</f>
        <v>93.982369923576741</v>
      </c>
      <c r="U6">
        <f>_xlfn.STDEV.S(H46:H55)</f>
        <v>11.190622550946426</v>
      </c>
      <c r="Y6">
        <v>2.6856</v>
      </c>
      <c r="Z6">
        <v>5</v>
      </c>
      <c r="AD6">
        <f>AVERAGE(R46:R55)</f>
        <v>94.975400720690132</v>
      </c>
      <c r="AE6">
        <f>_xlfn.STDEV.S(R46:R55)</f>
        <v>16.476045060046701</v>
      </c>
    </row>
    <row r="7" spans="1:31" x14ac:dyDescent="0.25">
      <c r="A7">
        <v>6</v>
      </c>
      <c r="B7" t="s">
        <v>12</v>
      </c>
      <c r="C7">
        <v>0.60117989999999999</v>
      </c>
      <c r="D7" t="s">
        <v>13</v>
      </c>
      <c r="E7">
        <v>0.46922886000000003</v>
      </c>
      <c r="F7">
        <v>85.205894319999999</v>
      </c>
      <c r="G7">
        <v>0.49486549000000002</v>
      </c>
      <c r="H7">
        <v>92.984872229999993</v>
      </c>
      <c r="I7">
        <v>86.666352180000004</v>
      </c>
      <c r="O7">
        <v>0.38332614199999998</v>
      </c>
      <c r="P7">
        <v>0.442301</v>
      </c>
      <c r="R7" t="s">
        <v>13</v>
      </c>
      <c r="Y7">
        <v>0.76100000000000001</v>
      </c>
      <c r="Z7">
        <v>6</v>
      </c>
    </row>
    <row r="8" spans="1:31" x14ac:dyDescent="0.25">
      <c r="A8">
        <v>7</v>
      </c>
      <c r="B8" t="s">
        <v>12</v>
      </c>
      <c r="C8">
        <v>2.0913906099999999</v>
      </c>
      <c r="D8">
        <v>89.609263889999994</v>
      </c>
      <c r="E8">
        <v>1.9384120300000001</v>
      </c>
      <c r="F8">
        <v>93.345470000000006</v>
      </c>
      <c r="G8">
        <v>1.2095777999999999</v>
      </c>
      <c r="H8">
        <v>94.720266249999995</v>
      </c>
      <c r="I8">
        <v>92.688614779999995</v>
      </c>
      <c r="O8">
        <v>1.2247234010000001</v>
      </c>
      <c r="P8">
        <v>1.321331</v>
      </c>
      <c r="R8">
        <v>89.609263889999994</v>
      </c>
      <c r="Y8">
        <v>2.3338999999999999</v>
      </c>
      <c r="Z8">
        <v>7</v>
      </c>
    </row>
    <row r="9" spans="1:31" x14ac:dyDescent="0.25">
      <c r="A9">
        <v>8</v>
      </c>
      <c r="B9" t="s">
        <v>12</v>
      </c>
      <c r="C9">
        <v>0.29239168999999998</v>
      </c>
      <c r="D9">
        <v>91.773914000000005</v>
      </c>
      <c r="E9">
        <v>0.26738066999999999</v>
      </c>
      <c r="F9">
        <v>85.698932690000007</v>
      </c>
      <c r="G9">
        <v>0.28134796000000001</v>
      </c>
      <c r="H9">
        <v>90.117860350000001</v>
      </c>
      <c r="I9">
        <v>89.150960659999996</v>
      </c>
      <c r="O9">
        <v>0.20967592700000001</v>
      </c>
      <c r="P9">
        <v>0.23519200000000001</v>
      </c>
      <c r="R9">
        <v>91.773914000000005</v>
      </c>
      <c r="Y9">
        <v>0.31859999999999999</v>
      </c>
      <c r="Z9">
        <v>8</v>
      </c>
    </row>
    <row r="10" spans="1:31" x14ac:dyDescent="0.25">
      <c r="A10">
        <v>9</v>
      </c>
      <c r="B10" t="s">
        <v>12</v>
      </c>
      <c r="C10">
        <v>1.8714054499999999</v>
      </c>
      <c r="D10">
        <v>90.327514719999996</v>
      </c>
      <c r="E10">
        <v>2.0654751500000001</v>
      </c>
      <c r="F10">
        <v>82.077295849999999</v>
      </c>
      <c r="G10">
        <v>1.8825320299999999</v>
      </c>
      <c r="H10">
        <v>82.167169920000006</v>
      </c>
      <c r="I10">
        <v>83.795726990000006</v>
      </c>
      <c r="K10">
        <f>(K12*0.17)+(L12*0.35)+(M12*0.23)</f>
        <v>0.28328027</v>
      </c>
      <c r="O10">
        <v>1.452084422</v>
      </c>
      <c r="P10">
        <v>1.7328859999999999</v>
      </c>
      <c r="R10">
        <v>90.327514719999996</v>
      </c>
      <c r="Y10">
        <v>2.0718000000000001</v>
      </c>
      <c r="Z10">
        <v>9</v>
      </c>
    </row>
    <row r="11" spans="1:31" x14ac:dyDescent="0.25">
      <c r="A11">
        <v>10</v>
      </c>
      <c r="B11" t="s">
        <v>12</v>
      </c>
      <c r="C11">
        <v>0.80395506999999999</v>
      </c>
      <c r="D11">
        <v>93.952912240000003</v>
      </c>
      <c r="E11">
        <v>0.75333654999999999</v>
      </c>
      <c r="F11">
        <v>90.047400190000005</v>
      </c>
      <c r="G11">
        <v>0.86953046000000001</v>
      </c>
      <c r="H11">
        <v>95.847713839999997</v>
      </c>
      <c r="I11">
        <v>93.724270469999993</v>
      </c>
      <c r="O11">
        <v>0.61427542899999998</v>
      </c>
      <c r="P11">
        <v>0.65540699999999996</v>
      </c>
      <c r="R11">
        <v>93.952912240000003</v>
      </c>
      <c r="Y11">
        <v>0.85570000000000002</v>
      </c>
      <c r="Z11">
        <v>10</v>
      </c>
    </row>
    <row r="12" spans="1:31" x14ac:dyDescent="0.25">
      <c r="A12">
        <v>11</v>
      </c>
      <c r="B12" t="s">
        <v>12</v>
      </c>
      <c r="C12">
        <v>2.5468941900000002</v>
      </c>
      <c r="D12">
        <v>94.835202190000004</v>
      </c>
      <c r="E12">
        <v>1.9752471199999999</v>
      </c>
      <c r="F12">
        <v>95.450232920000005</v>
      </c>
      <c r="G12">
        <v>1.10889043</v>
      </c>
      <c r="H12">
        <v>93.427452189999997</v>
      </c>
      <c r="I12">
        <v>94.618522220000003</v>
      </c>
      <c r="K12">
        <v>0.33340500000000001</v>
      </c>
      <c r="L12">
        <v>0.41312900000000002</v>
      </c>
      <c r="M12">
        <v>0.356549</v>
      </c>
      <c r="O12">
        <v>1.2623260519999999</v>
      </c>
      <c r="P12">
        <v>1.4164650000000001</v>
      </c>
      <c r="R12">
        <v>94.835202190000004</v>
      </c>
      <c r="Y12">
        <v>1.875</v>
      </c>
      <c r="Z12">
        <v>11</v>
      </c>
    </row>
    <row r="13" spans="1:31" x14ac:dyDescent="0.25">
      <c r="A13">
        <v>1</v>
      </c>
      <c r="B13" t="s">
        <v>14</v>
      </c>
      <c r="C13">
        <v>2.3816941599999999</v>
      </c>
      <c r="D13">
        <v>100.3579201</v>
      </c>
      <c r="E13">
        <v>1.9692949500000001</v>
      </c>
      <c r="F13">
        <v>118.2830771</v>
      </c>
      <c r="G13">
        <v>1.5034133700000001</v>
      </c>
      <c r="H13">
        <v>132.37768510000001</v>
      </c>
      <c r="I13">
        <v>116.9068565</v>
      </c>
      <c r="O13">
        <v>1.3840205249999999</v>
      </c>
      <c r="R13">
        <v>100.3579201</v>
      </c>
      <c r="Y13">
        <v>1.6649</v>
      </c>
      <c r="Z13">
        <v>1</v>
      </c>
    </row>
    <row r="14" spans="1:31" x14ac:dyDescent="0.25">
      <c r="A14">
        <v>2</v>
      </c>
      <c r="B14" t="s">
        <v>14</v>
      </c>
      <c r="C14">
        <v>2.7119084600000001</v>
      </c>
      <c r="D14">
        <v>144.63511790000001</v>
      </c>
      <c r="E14">
        <v>3.0843897899999999</v>
      </c>
      <c r="F14">
        <v>130.72217800000001</v>
      </c>
      <c r="G14">
        <v>2.2832711799999998</v>
      </c>
      <c r="H14">
        <v>143.9822916</v>
      </c>
      <c r="I14">
        <v>139.0489001</v>
      </c>
      <c r="K14">
        <f>C28/K12</f>
        <v>1.1838154796718705</v>
      </c>
      <c r="L14">
        <f>E28/L12</f>
        <v>1.0761795952353865</v>
      </c>
      <c r="M14">
        <f>G28/M12</f>
        <v>0.93201775912988116</v>
      </c>
      <c r="O14">
        <v>1.969579003</v>
      </c>
      <c r="R14">
        <v>144.63511790000001</v>
      </c>
      <c r="Y14">
        <v>2.3595000000000002</v>
      </c>
      <c r="Z14">
        <v>2</v>
      </c>
    </row>
    <row r="15" spans="1:31" x14ac:dyDescent="0.25">
      <c r="A15">
        <v>3</v>
      </c>
      <c r="B15" t="s">
        <v>14</v>
      </c>
      <c r="C15">
        <v>0.19667417000000001</v>
      </c>
      <c r="D15">
        <v>105.455319</v>
      </c>
      <c r="E15">
        <v>0.68243156000000005</v>
      </c>
      <c r="F15">
        <v>93.253834380000001</v>
      </c>
      <c r="G15">
        <v>0.25556719</v>
      </c>
      <c r="H15">
        <v>89.484310219999998</v>
      </c>
      <c r="I15">
        <v>93.287324839999997</v>
      </c>
      <c r="O15">
        <v>0.279842384</v>
      </c>
      <c r="R15">
        <v>105.455319</v>
      </c>
      <c r="Y15">
        <v>0.73180000000000001</v>
      </c>
      <c r="Z15">
        <v>3</v>
      </c>
    </row>
    <row r="16" spans="1:31" x14ac:dyDescent="0.25">
      <c r="A16">
        <v>4</v>
      </c>
      <c r="B16" t="s">
        <v>14</v>
      </c>
      <c r="C16">
        <v>2.0851678699999998</v>
      </c>
      <c r="D16">
        <v>96.064123739999999</v>
      </c>
      <c r="E16">
        <v>2.3506603400000001</v>
      </c>
      <c r="F16">
        <v>97.355988400000001</v>
      </c>
      <c r="G16">
        <v>1.66006293</v>
      </c>
      <c r="H16">
        <v>94.893273690000001</v>
      </c>
      <c r="I16">
        <v>96.064460769999997</v>
      </c>
      <c r="O16">
        <v>1.4761524420000001</v>
      </c>
      <c r="R16">
        <v>96.064123739999999</v>
      </c>
      <c r="Y16">
        <v>2.4144999999999999</v>
      </c>
      <c r="Z16">
        <v>4</v>
      </c>
    </row>
    <row r="17" spans="1:26" x14ac:dyDescent="0.25">
      <c r="A17">
        <v>5</v>
      </c>
      <c r="B17" t="s">
        <v>14</v>
      </c>
      <c r="C17">
        <v>0.62329800000000002</v>
      </c>
      <c r="D17">
        <v>186.94</v>
      </c>
      <c r="E17">
        <v>0.71662919999999997</v>
      </c>
      <c r="F17">
        <v>173.46</v>
      </c>
      <c r="G17">
        <v>0.50719437000000001</v>
      </c>
      <c r="H17">
        <v>142.25</v>
      </c>
      <c r="I17">
        <f>(C17*0.17+E17*0.35+G17*0.23)/K10*100</f>
        <v>167.12621217849022</v>
      </c>
      <c r="O17">
        <v>1.7350750100000001</v>
      </c>
      <c r="R17">
        <v>186.94</v>
      </c>
      <c r="Y17">
        <v>2.0693999999999999</v>
      </c>
      <c r="Z17">
        <v>5</v>
      </c>
    </row>
    <row r="18" spans="1:26" x14ac:dyDescent="0.25">
      <c r="A18">
        <v>6</v>
      </c>
      <c r="B18" t="s">
        <v>14</v>
      </c>
      <c r="C18">
        <v>0.76777037999999997</v>
      </c>
      <c r="D18">
        <v>100.8896689</v>
      </c>
      <c r="E18">
        <v>0.46174069000000001</v>
      </c>
      <c r="F18">
        <v>83.846139460000003</v>
      </c>
      <c r="G18">
        <v>0.65207906000000004</v>
      </c>
      <c r="H18">
        <v>122.52518980000001</v>
      </c>
      <c r="I18">
        <v>105.1204936</v>
      </c>
      <c r="O18">
        <v>0.464948994</v>
      </c>
      <c r="R18">
        <v>100.8896689</v>
      </c>
      <c r="Y18">
        <v>0.55069999999999997</v>
      </c>
      <c r="Z18">
        <v>6</v>
      </c>
    </row>
    <row r="19" spans="1:26" x14ac:dyDescent="0.25">
      <c r="A19">
        <v>7</v>
      </c>
      <c r="B19" t="s">
        <v>14</v>
      </c>
      <c r="C19">
        <v>2.53951109</v>
      </c>
      <c r="D19">
        <v>108.8097643</v>
      </c>
      <c r="E19">
        <v>1.9969391299999999</v>
      </c>
      <c r="F19">
        <v>96.163879899999998</v>
      </c>
      <c r="G19">
        <v>1.5277319199999999</v>
      </c>
      <c r="H19">
        <v>119.6344495</v>
      </c>
      <c r="I19">
        <v>107.9002201</v>
      </c>
      <c r="O19">
        <v>1.425719057</v>
      </c>
      <c r="R19">
        <v>108.8097643</v>
      </c>
      <c r="Y19">
        <v>2.0766</v>
      </c>
      <c r="Z19">
        <v>7</v>
      </c>
    </row>
    <row r="20" spans="1:26" x14ac:dyDescent="0.25">
      <c r="A20">
        <v>8</v>
      </c>
      <c r="B20" t="s">
        <v>14</v>
      </c>
      <c r="C20">
        <v>0.28316940000000002</v>
      </c>
      <c r="D20">
        <v>88.879284369999993</v>
      </c>
      <c r="E20">
        <v>0.24282960000000001</v>
      </c>
      <c r="F20">
        <v>77.83</v>
      </c>
      <c r="G20">
        <v>1.71250927</v>
      </c>
      <c r="H20" t="s">
        <v>13</v>
      </c>
      <c r="I20" t="s">
        <v>13</v>
      </c>
      <c r="O20">
        <f>0.17*C20+0.23*E20+0.35*G20</f>
        <v>0.70336785050000006</v>
      </c>
      <c r="R20">
        <v>88.879284369999993</v>
      </c>
      <c r="Y20">
        <v>0.312</v>
      </c>
      <c r="Z20">
        <v>8</v>
      </c>
    </row>
    <row r="21" spans="1:26" x14ac:dyDescent="0.25">
      <c r="A21">
        <v>9</v>
      </c>
      <c r="B21" t="s">
        <v>14</v>
      </c>
      <c r="C21">
        <v>2.7836272000000002</v>
      </c>
      <c r="D21">
        <v>134.357911</v>
      </c>
      <c r="E21">
        <v>2.83594868</v>
      </c>
      <c r="F21">
        <v>112.6941657</v>
      </c>
      <c r="G21">
        <v>2.47170413</v>
      </c>
      <c r="H21">
        <v>107.8828567</v>
      </c>
      <c r="I21">
        <v>114.8708724</v>
      </c>
      <c r="O21">
        <v>1.990581266</v>
      </c>
      <c r="R21">
        <v>134.357911</v>
      </c>
      <c r="Y21">
        <v>2.5165000000000002</v>
      </c>
      <c r="Z21">
        <v>9</v>
      </c>
    </row>
    <row r="22" spans="1:26" x14ac:dyDescent="0.25">
      <c r="A22">
        <v>10</v>
      </c>
      <c r="B22" t="s">
        <v>14</v>
      </c>
      <c r="C22">
        <v>0.76496039999999998</v>
      </c>
      <c r="D22">
        <v>89.395863039999995</v>
      </c>
      <c r="E22">
        <v>0.80285603999999999</v>
      </c>
      <c r="F22">
        <v>95.966535980000003</v>
      </c>
      <c r="G22">
        <v>0.78353521000000004</v>
      </c>
      <c r="H22">
        <v>86.368519620000001</v>
      </c>
      <c r="I22">
        <v>89.858283580000005</v>
      </c>
      <c r="O22">
        <v>0.58893748099999998</v>
      </c>
      <c r="R22">
        <v>89.395863039999995</v>
      </c>
      <c r="Y22">
        <v>0.83660000000000001</v>
      </c>
      <c r="Z22">
        <v>10</v>
      </c>
    </row>
    <row r="23" spans="1:26" x14ac:dyDescent="0.25">
      <c r="A23">
        <v>11</v>
      </c>
      <c r="B23" t="s">
        <v>14</v>
      </c>
      <c r="C23">
        <v>3.2508489699999998</v>
      </c>
      <c r="D23">
        <v>121.04739979999999</v>
      </c>
      <c r="E23">
        <v>2.4157958800000001</v>
      </c>
      <c r="F23">
        <v>116.7389524</v>
      </c>
      <c r="G23">
        <v>1.79085038</v>
      </c>
      <c r="H23">
        <v>150.88468950000001</v>
      </c>
      <c r="I23">
        <v>128.72154320000001</v>
      </c>
      <c r="O23">
        <v>1.969579003</v>
      </c>
      <c r="R23">
        <v>121.04739979999999</v>
      </c>
      <c r="Y23">
        <v>2.3595000000000002</v>
      </c>
      <c r="Z23">
        <v>11</v>
      </c>
    </row>
    <row r="24" spans="1:26" x14ac:dyDescent="0.25">
      <c r="A24">
        <v>1</v>
      </c>
      <c r="B24" t="s">
        <v>15</v>
      </c>
      <c r="C24">
        <v>1.9090188400000001</v>
      </c>
      <c r="D24">
        <v>80.440706219999996</v>
      </c>
      <c r="E24">
        <v>1.4337388200000001</v>
      </c>
      <c r="F24">
        <v>86.115611749999999</v>
      </c>
      <c r="G24">
        <v>1.0173434800000001</v>
      </c>
      <c r="H24">
        <v>89.578540110000006</v>
      </c>
      <c r="I24">
        <v>85.344401259999998</v>
      </c>
      <c r="O24">
        <v>1.0103633489999999</v>
      </c>
      <c r="R24">
        <v>80.440706219999996</v>
      </c>
      <c r="Y24">
        <v>1.1356999999999999</v>
      </c>
      <c r="Z24">
        <v>1</v>
      </c>
    </row>
    <row r="25" spans="1:26" x14ac:dyDescent="0.25">
      <c r="A25">
        <v>2</v>
      </c>
      <c r="B25" t="s">
        <v>15</v>
      </c>
      <c r="C25">
        <v>2.1950561500000001</v>
      </c>
      <c r="D25">
        <v>117.06966130000001</v>
      </c>
      <c r="E25">
        <v>2.5645289299999998</v>
      </c>
      <c r="F25">
        <v>108.6895075</v>
      </c>
      <c r="G25">
        <v>1.6936405400000001</v>
      </c>
      <c r="H25">
        <v>106.8003872</v>
      </c>
      <c r="I25">
        <v>109.8350745</v>
      </c>
      <c r="O25">
        <v>1.555775388</v>
      </c>
      <c r="R25">
        <v>117.06966130000001</v>
      </c>
      <c r="Y25">
        <v>1.5858000000000001</v>
      </c>
      <c r="Z25">
        <v>2</v>
      </c>
    </row>
    <row r="26" spans="1:26" x14ac:dyDescent="0.25">
      <c r="A26">
        <v>3</v>
      </c>
      <c r="B26" t="s">
        <v>15</v>
      </c>
      <c r="C26">
        <v>0.14198777000000001</v>
      </c>
      <c r="D26">
        <v>76.132852549999996</v>
      </c>
      <c r="E26">
        <v>0.80039722999999996</v>
      </c>
      <c r="F26">
        <v>109.37376740000001</v>
      </c>
      <c r="G26">
        <v>0.24650746000000001</v>
      </c>
      <c r="H26">
        <v>86.312135850000004</v>
      </c>
      <c r="I26">
        <v>98.175837240000007</v>
      </c>
      <c r="O26">
        <v>0.29450689499999999</v>
      </c>
      <c r="R26">
        <v>76.132852549999996</v>
      </c>
      <c r="Y26">
        <v>0.28560000000000002</v>
      </c>
      <c r="Z26">
        <v>3</v>
      </c>
    </row>
    <row r="27" spans="1:26" x14ac:dyDescent="0.25">
      <c r="A27">
        <v>4</v>
      </c>
      <c r="B27" t="s">
        <v>15</v>
      </c>
      <c r="C27">
        <v>2.0325040699999999</v>
      </c>
      <c r="D27">
        <v>93.637891370000006</v>
      </c>
      <c r="E27">
        <v>2.1537237199999999</v>
      </c>
      <c r="F27">
        <v>89.199574240000004</v>
      </c>
      <c r="G27">
        <v>1.4413012599999999</v>
      </c>
      <c r="H27">
        <v>82.388319420000002</v>
      </c>
      <c r="I27">
        <v>87.551343849999995</v>
      </c>
      <c r="O27">
        <v>1.3453375889999999</v>
      </c>
      <c r="R27">
        <v>93.637891370000006</v>
      </c>
      <c r="Y27">
        <v>1.7494000000000001</v>
      </c>
      <c r="Z27">
        <v>4</v>
      </c>
    </row>
    <row r="28" spans="1:26" x14ac:dyDescent="0.25">
      <c r="A28">
        <v>5</v>
      </c>
      <c r="B28" t="s">
        <v>15</v>
      </c>
      <c r="C28">
        <v>0.39468999999999999</v>
      </c>
      <c r="D28">
        <v>118.38</v>
      </c>
      <c r="E28">
        <v>0.44460100000000002</v>
      </c>
      <c r="F28">
        <v>107.61</v>
      </c>
      <c r="G28">
        <v>0.33230999999999999</v>
      </c>
      <c r="H28">
        <v>93.2</v>
      </c>
      <c r="I28">
        <f>(C28*0.17+E28*0.35+G28*0.23)/K10*100</f>
        <v>105.59822962608727</v>
      </c>
      <c r="O28">
        <v>1.590245583</v>
      </c>
      <c r="R28">
        <v>118.38</v>
      </c>
      <c r="Y28">
        <v>1.1869000000000001</v>
      </c>
      <c r="Z28">
        <v>5</v>
      </c>
    </row>
    <row r="29" spans="1:26" x14ac:dyDescent="0.25">
      <c r="A29">
        <v>6</v>
      </c>
      <c r="B29" t="s">
        <v>15</v>
      </c>
      <c r="C29">
        <v>0.66529611</v>
      </c>
      <c r="D29">
        <v>87.423930350000006</v>
      </c>
      <c r="E29">
        <v>0.39245894999999997</v>
      </c>
      <c r="F29">
        <v>71.265471219999995</v>
      </c>
      <c r="G29">
        <v>0.46876244</v>
      </c>
      <c r="H29">
        <v>88.080127770000004</v>
      </c>
      <c r="I29">
        <v>83.073009389999996</v>
      </c>
      <c r="O29">
        <v>0.367432751</v>
      </c>
      <c r="R29">
        <v>87.423930350000006</v>
      </c>
      <c r="Y29">
        <v>0.53220000000000001</v>
      </c>
      <c r="Z29">
        <v>6</v>
      </c>
    </row>
    <row r="30" spans="1:26" x14ac:dyDescent="0.25">
      <c r="A30">
        <v>7</v>
      </c>
      <c r="B30" t="s">
        <v>15</v>
      </c>
      <c r="C30">
        <v>1.62522879</v>
      </c>
      <c r="D30">
        <v>69.635750889999997</v>
      </c>
      <c r="E30">
        <v>1.2866422399999999</v>
      </c>
      <c r="F30">
        <v>61.959079260000003</v>
      </c>
      <c r="G30">
        <v>0.94057979999999997</v>
      </c>
      <c r="H30">
        <v>73.655426779999999</v>
      </c>
      <c r="I30">
        <v>68.220569979999993</v>
      </c>
      <c r="O30">
        <v>0.90141954000000002</v>
      </c>
      <c r="R30">
        <v>69.635750889999997</v>
      </c>
      <c r="Y30">
        <v>1.2769999999999999</v>
      </c>
      <c r="Z30">
        <v>7</v>
      </c>
    </row>
    <row r="31" spans="1:26" x14ac:dyDescent="0.25">
      <c r="A31">
        <v>8</v>
      </c>
      <c r="B31" t="s">
        <v>15</v>
      </c>
      <c r="C31">
        <v>0.33949375999999998</v>
      </c>
      <c r="D31">
        <v>106.5579912</v>
      </c>
      <c r="E31">
        <v>0.28360050999999997</v>
      </c>
      <c r="F31">
        <v>90.897599360000001</v>
      </c>
      <c r="G31">
        <v>1.7119313300000001</v>
      </c>
      <c r="H31" t="s">
        <v>13</v>
      </c>
      <c r="I31" t="s">
        <v>13</v>
      </c>
      <c r="O31">
        <v>0.72211802199999997</v>
      </c>
      <c r="R31">
        <v>106.5579912</v>
      </c>
      <c r="Y31">
        <v>0.31219999999999998</v>
      </c>
      <c r="Z31">
        <v>8</v>
      </c>
    </row>
    <row r="32" spans="1:26" x14ac:dyDescent="0.25">
      <c r="A32">
        <v>9</v>
      </c>
      <c r="B32" t="s">
        <v>15</v>
      </c>
      <c r="C32">
        <v>2.2018684300000002</v>
      </c>
      <c r="D32">
        <v>106.2780399</v>
      </c>
      <c r="E32">
        <v>2.0542906099999998</v>
      </c>
      <c r="F32">
        <v>81.632847609999999</v>
      </c>
      <c r="G32">
        <v>1.80015038</v>
      </c>
      <c r="H32">
        <v>78.571445159999996</v>
      </c>
      <c r="I32">
        <v>85.225289279999998</v>
      </c>
      <c r="O32">
        <v>1.476857106</v>
      </c>
      <c r="R32">
        <v>106.2780399</v>
      </c>
      <c r="Y32">
        <v>2.2911000000000001</v>
      </c>
      <c r="Z32">
        <v>9</v>
      </c>
    </row>
    <row r="33" spans="1:26" x14ac:dyDescent="0.25">
      <c r="A33">
        <v>10</v>
      </c>
      <c r="B33" t="s">
        <v>15</v>
      </c>
      <c r="C33">
        <v>0.64435549999999997</v>
      </c>
      <c r="D33">
        <v>75.301565969999999</v>
      </c>
      <c r="E33">
        <v>0.75420823000000003</v>
      </c>
      <c r="F33">
        <v>90.151593349999999</v>
      </c>
      <c r="G33">
        <v>0.75689474999999995</v>
      </c>
      <c r="H33">
        <v>83.431960979999999</v>
      </c>
      <c r="I33">
        <v>83.600188950000003</v>
      </c>
      <c r="O33">
        <v>0.54792149000000001</v>
      </c>
      <c r="R33">
        <v>75.301565969999999</v>
      </c>
      <c r="Y33">
        <v>0.90720000000000001</v>
      </c>
      <c r="Z33">
        <v>10</v>
      </c>
    </row>
    <row r="34" spans="1:26" x14ac:dyDescent="0.25">
      <c r="A34">
        <v>11</v>
      </c>
      <c r="B34" t="s">
        <v>15</v>
      </c>
      <c r="C34">
        <v>3.0365061099999999</v>
      </c>
      <c r="D34">
        <v>113.066209</v>
      </c>
      <c r="E34">
        <v>2.1857308899999999</v>
      </c>
      <c r="F34">
        <v>105.6214792</v>
      </c>
      <c r="G34">
        <v>1.63234697</v>
      </c>
      <c r="H34">
        <v>137.53028649999999</v>
      </c>
      <c r="I34">
        <v>117.97695450000001</v>
      </c>
      <c r="O34">
        <v>1.555775388</v>
      </c>
      <c r="R34">
        <v>113.066209</v>
      </c>
      <c r="Y34">
        <v>1.5858000000000001</v>
      </c>
      <c r="Z34">
        <v>11</v>
      </c>
    </row>
    <row r="35" spans="1:26" x14ac:dyDescent="0.25">
      <c r="A35">
        <v>1</v>
      </c>
      <c r="B35" t="s">
        <v>16</v>
      </c>
      <c r="C35">
        <v>2.2567881700000001</v>
      </c>
      <c r="D35">
        <v>95.094731589999995</v>
      </c>
      <c r="E35">
        <v>1.72859954</v>
      </c>
      <c r="F35">
        <v>103.82602799999999</v>
      </c>
      <c r="G35">
        <v>1.2563130499999999</v>
      </c>
      <c r="H35">
        <v>110.6201506</v>
      </c>
      <c r="I35">
        <v>103.131727</v>
      </c>
      <c r="O35">
        <v>1.2209414510000001</v>
      </c>
      <c r="R35">
        <v>95.094731589999995</v>
      </c>
    </row>
    <row r="36" spans="1:26" x14ac:dyDescent="0.25">
      <c r="A36">
        <v>2</v>
      </c>
      <c r="B36" t="s">
        <v>16</v>
      </c>
      <c r="C36">
        <v>2.1436195100000002</v>
      </c>
      <c r="D36">
        <v>114.32637389999999</v>
      </c>
      <c r="E36">
        <v>2.57887946</v>
      </c>
      <c r="F36">
        <v>109.2977097</v>
      </c>
      <c r="G36">
        <v>1.7911655799999999</v>
      </c>
      <c r="H36">
        <v>112.9502825</v>
      </c>
      <c r="I36">
        <v>111.86055039999999</v>
      </c>
      <c r="O36">
        <v>1.5844655459999999</v>
      </c>
      <c r="R36">
        <v>114.32637389999999</v>
      </c>
    </row>
    <row r="37" spans="1:26" x14ac:dyDescent="0.25">
      <c r="A37">
        <v>3</v>
      </c>
      <c r="B37" t="s">
        <v>16</v>
      </c>
      <c r="C37">
        <v>0.20282782999999999</v>
      </c>
      <c r="D37">
        <v>108.75486859999999</v>
      </c>
      <c r="E37">
        <v>0.87636203000000001</v>
      </c>
      <c r="F37">
        <v>119.7543086</v>
      </c>
      <c r="G37">
        <v>0.26123647</v>
      </c>
      <c r="H37">
        <v>91.469352240000006</v>
      </c>
      <c r="I37">
        <v>109.1665625</v>
      </c>
      <c r="O37">
        <v>0.327476763</v>
      </c>
      <c r="R37">
        <v>108.75486859999999</v>
      </c>
    </row>
    <row r="38" spans="1:26" x14ac:dyDescent="0.25">
      <c r="A38">
        <v>4</v>
      </c>
      <c r="B38" t="s">
        <v>16</v>
      </c>
      <c r="C38">
        <v>1.9285702300000001</v>
      </c>
      <c r="D38">
        <v>88.849637430000001</v>
      </c>
      <c r="E38">
        <v>2.06517259</v>
      </c>
      <c r="F38">
        <v>85.532101470000001</v>
      </c>
      <c r="G38">
        <v>1.4300520999999999</v>
      </c>
      <c r="H38">
        <v>81.745289810000003</v>
      </c>
      <c r="I38">
        <v>84.819859980000004</v>
      </c>
      <c r="O38">
        <v>1.30336487</v>
      </c>
      <c r="R38">
        <v>88.849637430000001</v>
      </c>
    </row>
    <row r="39" spans="1:26" x14ac:dyDescent="0.25">
      <c r="A39">
        <v>5</v>
      </c>
      <c r="B39" t="s">
        <v>16</v>
      </c>
      <c r="C39">
        <v>0.37317830000000002</v>
      </c>
      <c r="D39">
        <f>C39/K12*100</f>
        <v>111.92942517358769</v>
      </c>
      <c r="E39">
        <v>0.45213599999999998</v>
      </c>
      <c r="F39">
        <f>E39/L12*100</f>
        <v>109.44184504113726</v>
      </c>
      <c r="G39">
        <v>0.32951900000000001</v>
      </c>
      <c r="H39">
        <f>G39/M12*100</f>
        <v>92.41899430372824</v>
      </c>
      <c r="I39">
        <f>(C39*0.17+E39*0.35+G39*0.23)/K10*100</f>
        <v>105.0116483580025</v>
      </c>
      <c r="O39">
        <v>1.78128094</v>
      </c>
      <c r="R39">
        <v>111.92942517358769</v>
      </c>
    </row>
    <row r="40" spans="1:26" x14ac:dyDescent="0.25">
      <c r="A40">
        <v>6</v>
      </c>
      <c r="B40" t="s">
        <v>16</v>
      </c>
      <c r="C40">
        <v>0.69517207000000003</v>
      </c>
      <c r="D40">
        <v>91.34981209</v>
      </c>
      <c r="E40">
        <v>0.37480998999999998</v>
      </c>
      <c r="F40">
        <v>68.060648270000002</v>
      </c>
      <c r="G40">
        <v>0.48608530999999999</v>
      </c>
      <c r="H40">
        <v>91.335082679999999</v>
      </c>
      <c r="I40">
        <v>84.674329959999994</v>
      </c>
      <c r="O40">
        <v>0.37451540799999999</v>
      </c>
      <c r="R40">
        <v>91.34981209</v>
      </c>
    </row>
    <row r="41" spans="1:26" x14ac:dyDescent="0.25">
      <c r="A41">
        <v>7</v>
      </c>
      <c r="B41" t="s">
        <v>16</v>
      </c>
      <c r="C41">
        <v>1.9892662999999999</v>
      </c>
      <c r="D41">
        <v>85.233570420000007</v>
      </c>
      <c r="E41">
        <v>1.5509371000000001</v>
      </c>
      <c r="F41">
        <v>74.686367140000002</v>
      </c>
      <c r="G41">
        <v>1.18573076</v>
      </c>
      <c r="H41">
        <v>92.852839470000006</v>
      </c>
      <c r="I41">
        <v>83.998375120000006</v>
      </c>
      <c r="O41">
        <v>1.1098965700000001</v>
      </c>
      <c r="R41">
        <v>85.233570420000007</v>
      </c>
    </row>
    <row r="42" spans="1:26" x14ac:dyDescent="0.25">
      <c r="A42">
        <v>8</v>
      </c>
      <c r="B42" t="s">
        <v>16</v>
      </c>
      <c r="C42">
        <v>0.31125520000000001</v>
      </c>
      <c r="D42">
        <v>97.694664160000002</v>
      </c>
      <c r="E42">
        <v>0.28910427999999999</v>
      </c>
      <c r="F42">
        <v>92.661628210000003</v>
      </c>
      <c r="G42">
        <v>0.35722396000000001</v>
      </c>
      <c r="H42">
        <v>114.4215119</v>
      </c>
      <c r="I42">
        <v>103.9303014</v>
      </c>
      <c r="O42">
        <v>0.24443575400000001</v>
      </c>
      <c r="R42">
        <v>97.694664160000002</v>
      </c>
    </row>
    <row r="43" spans="1:26" x14ac:dyDescent="0.25">
      <c r="A43">
        <v>9</v>
      </c>
      <c r="B43" t="s">
        <v>16</v>
      </c>
      <c r="C43">
        <v>2.4002747499999999</v>
      </c>
      <c r="D43">
        <v>115.85455880000001</v>
      </c>
      <c r="E43">
        <v>2.3956895500000002</v>
      </c>
      <c r="F43">
        <v>95.199266840000007</v>
      </c>
      <c r="G43">
        <v>2.0433941299999998</v>
      </c>
      <c r="H43">
        <v>89.188343149999994</v>
      </c>
      <c r="I43">
        <v>96.615891039999994</v>
      </c>
      <c r="O43">
        <v>1.67424325</v>
      </c>
      <c r="R43">
        <v>115.85455880000001</v>
      </c>
    </row>
    <row r="44" spans="1:26" x14ac:dyDescent="0.25">
      <c r="A44">
        <v>10</v>
      </c>
      <c r="B44" t="s">
        <v>16</v>
      </c>
      <c r="C44">
        <v>0.71927152000000005</v>
      </c>
      <c r="D44">
        <v>84.056505779999995</v>
      </c>
      <c r="E44">
        <v>0.80316091000000001</v>
      </c>
      <c r="F44">
        <v>96.002977529999995</v>
      </c>
      <c r="G44">
        <v>0.75109901000000001</v>
      </c>
      <c r="H44">
        <v>82.793100749999994</v>
      </c>
      <c r="I44">
        <v>86.951744669999997</v>
      </c>
      <c r="O44">
        <v>0.56988782100000002</v>
      </c>
      <c r="R44">
        <v>84.056505779999995</v>
      </c>
    </row>
    <row r="45" spans="1:26" x14ac:dyDescent="0.25">
      <c r="A45">
        <v>11</v>
      </c>
      <c r="B45" t="s">
        <v>16</v>
      </c>
      <c r="C45">
        <v>3.2061896999999999</v>
      </c>
      <c r="D45">
        <v>119.38448390000001</v>
      </c>
      <c r="E45">
        <v>2.48042126</v>
      </c>
      <c r="F45">
        <v>119.8618566</v>
      </c>
      <c r="G45">
        <v>1.9020908599999999</v>
      </c>
      <c r="H45">
        <v>160.25704440000001</v>
      </c>
      <c r="I45">
        <v>132.1494634</v>
      </c>
      <c r="O45">
        <v>1.5844655459999999</v>
      </c>
      <c r="R45">
        <v>119.38448390000001</v>
      </c>
    </row>
    <row r="46" spans="1:26" x14ac:dyDescent="0.25">
      <c r="A46">
        <v>1</v>
      </c>
      <c r="B46" t="s">
        <v>17</v>
      </c>
      <c r="C46">
        <v>2.0409747999999999</v>
      </c>
      <c r="D46">
        <v>86.000960730000003</v>
      </c>
      <c r="E46">
        <v>1.5137707600000001</v>
      </c>
      <c r="F46">
        <v>90.922623580000007</v>
      </c>
      <c r="G46">
        <v>1.0143955200000001</v>
      </c>
      <c r="H46">
        <v>89.318968040000001</v>
      </c>
      <c r="I46">
        <v>88.706950180000007</v>
      </c>
      <c r="O46">
        <v>1.0501714230000001</v>
      </c>
      <c r="R46">
        <v>86.000960730000003</v>
      </c>
    </row>
    <row r="47" spans="1:26" x14ac:dyDescent="0.25">
      <c r="A47">
        <v>2</v>
      </c>
      <c r="B47" t="s">
        <v>17</v>
      </c>
      <c r="C47">
        <v>2.0826509899999999</v>
      </c>
      <c r="D47">
        <v>111.0747195</v>
      </c>
      <c r="E47">
        <v>2.4487913099999998</v>
      </c>
      <c r="F47">
        <v>103.7843318</v>
      </c>
      <c r="G47">
        <v>1.6273257299999999</v>
      </c>
      <c r="H47">
        <v>102.61859819999999</v>
      </c>
      <c r="I47">
        <v>104.96811959999999</v>
      </c>
      <c r="O47">
        <v>1.4868366749999999</v>
      </c>
      <c r="R47">
        <v>111.0747195</v>
      </c>
    </row>
    <row r="48" spans="1:26" x14ac:dyDescent="0.25">
      <c r="A48">
        <v>3</v>
      </c>
      <c r="B48" t="s">
        <v>17</v>
      </c>
      <c r="C48">
        <v>0.20158538000000001</v>
      </c>
      <c r="D48">
        <v>108.0886756</v>
      </c>
      <c r="E48">
        <v>1.05761854</v>
      </c>
      <c r="F48">
        <v>144.5228942</v>
      </c>
      <c r="G48">
        <v>0.28100765999999999</v>
      </c>
      <c r="H48">
        <v>98.392037819999999</v>
      </c>
      <c r="I48">
        <v>125.30025759999999</v>
      </c>
      <c r="O48">
        <v>0.37587446000000002</v>
      </c>
      <c r="R48">
        <v>108.0886756</v>
      </c>
    </row>
    <row r="49" spans="1:18" x14ac:dyDescent="0.25">
      <c r="A49">
        <v>4</v>
      </c>
      <c r="B49" t="s">
        <v>17</v>
      </c>
      <c r="C49">
        <v>1.8237315199999999</v>
      </c>
      <c r="D49">
        <v>84.019695940000005</v>
      </c>
      <c r="E49">
        <v>1.9467511200000001</v>
      </c>
      <c r="F49">
        <v>80.627505490000004</v>
      </c>
      <c r="G49">
        <v>1.3639202500000001</v>
      </c>
      <c r="H49">
        <v>77.965030870000007</v>
      </c>
      <c r="I49">
        <v>80.381198789999999</v>
      </c>
      <c r="O49">
        <v>1.2351592039999999</v>
      </c>
      <c r="R49">
        <v>84.019695940000005</v>
      </c>
    </row>
    <row r="50" spans="1:18" x14ac:dyDescent="0.25">
      <c r="A50">
        <v>5</v>
      </c>
      <c r="B50" t="s">
        <v>17</v>
      </c>
      <c r="C50">
        <v>0.38344</v>
      </c>
      <c r="D50">
        <f>C50/K12*100</f>
        <v>115.00727343621122</v>
      </c>
      <c r="E50">
        <v>0.453287</v>
      </c>
      <c r="F50">
        <f>E50/L12*100</f>
        <v>109.72045051303587</v>
      </c>
      <c r="G50">
        <v>0.33323409999999998</v>
      </c>
      <c r="H50">
        <f>G50/M12*100</f>
        <v>93.460954875767428</v>
      </c>
      <c r="I50">
        <f>(C50*0.17+E50*0.35+G50*0.23)/K10*100</f>
        <v>106.0713098727278</v>
      </c>
      <c r="O50">
        <v>1.5204221979999999</v>
      </c>
      <c r="R50">
        <v>115.00727343621122</v>
      </c>
    </row>
    <row r="51" spans="1:18" x14ac:dyDescent="0.25">
      <c r="A51">
        <v>6</v>
      </c>
      <c r="B51" t="s">
        <v>17</v>
      </c>
      <c r="C51">
        <v>0.51947710999999996</v>
      </c>
      <c r="D51">
        <v>68.262432329999996</v>
      </c>
      <c r="E51">
        <v>0.33378162</v>
      </c>
      <c r="F51">
        <v>60.61042673</v>
      </c>
      <c r="G51">
        <v>0.43392413000000002</v>
      </c>
      <c r="H51">
        <v>81.534034199999994</v>
      </c>
      <c r="I51">
        <v>71.660323360000007</v>
      </c>
      <c r="O51">
        <v>0.31695432699999998</v>
      </c>
      <c r="R51">
        <v>68.262432329999996</v>
      </c>
    </row>
    <row r="52" spans="1:18" x14ac:dyDescent="0.25">
      <c r="A52">
        <v>7</v>
      </c>
      <c r="B52" t="s">
        <v>17</v>
      </c>
      <c r="C52">
        <v>2.0488615700000001</v>
      </c>
      <c r="D52">
        <v>87.787033289999997</v>
      </c>
      <c r="E52">
        <v>1.6898814900000001</v>
      </c>
      <c r="F52">
        <v>81.377323029999999</v>
      </c>
      <c r="G52">
        <v>1.3399207799999999</v>
      </c>
      <c r="H52">
        <v>104.92723410000001</v>
      </c>
      <c r="I52">
        <v>91.267932299999998</v>
      </c>
      <c r="O52">
        <v>1.205951483</v>
      </c>
      <c r="R52">
        <v>87.787033289999997</v>
      </c>
    </row>
    <row r="53" spans="1:18" x14ac:dyDescent="0.25">
      <c r="A53">
        <v>8</v>
      </c>
      <c r="B53" t="s">
        <v>17</v>
      </c>
      <c r="C53">
        <v>1.7604474999999999</v>
      </c>
      <c r="D53" t="s">
        <v>13</v>
      </c>
      <c r="E53">
        <v>0.26077865</v>
      </c>
      <c r="F53">
        <v>83.582900640000005</v>
      </c>
      <c r="G53">
        <v>0.35521251999999998</v>
      </c>
      <c r="H53">
        <v>113.7772325</v>
      </c>
      <c r="I53" t="s">
        <v>13</v>
      </c>
      <c r="O53" t="e">
        <v>#VALUE!</v>
      </c>
      <c r="R53" t="s">
        <v>13</v>
      </c>
    </row>
    <row r="54" spans="1:18" x14ac:dyDescent="0.25">
      <c r="A54">
        <v>9</v>
      </c>
      <c r="B54" t="s">
        <v>17</v>
      </c>
      <c r="C54">
        <v>2.2943013900000002</v>
      </c>
      <c r="D54">
        <v>110.7395207</v>
      </c>
      <c r="E54">
        <v>2.20571743</v>
      </c>
      <c r="F54">
        <v>87.650205839999998</v>
      </c>
      <c r="G54">
        <v>1.9392268399999999</v>
      </c>
      <c r="H54">
        <v>84.641737160000005</v>
      </c>
      <c r="I54">
        <v>90.950913060000005</v>
      </c>
      <c r="O54">
        <v>1.5760756389999999</v>
      </c>
      <c r="R54">
        <v>110.7395207</v>
      </c>
    </row>
    <row r="55" spans="1:18" x14ac:dyDescent="0.25">
      <c r="A55">
        <v>10</v>
      </c>
      <c r="B55" t="s">
        <v>17</v>
      </c>
      <c r="C55">
        <v>0.71706201000000003</v>
      </c>
      <c r="D55">
        <v>83.798294960000007</v>
      </c>
      <c r="E55">
        <v>0.84773050999999999</v>
      </c>
      <c r="F55">
        <v>101.3304459</v>
      </c>
      <c r="G55">
        <v>0.84540037000000001</v>
      </c>
      <c r="H55">
        <v>93.187871470000005</v>
      </c>
      <c r="I55">
        <v>93.494376549999998</v>
      </c>
      <c r="O55">
        <v>0.61276868900000003</v>
      </c>
      <c r="R55">
        <v>83.798294960000007</v>
      </c>
    </row>
    <row r="56" spans="1:18" x14ac:dyDescent="0.25">
      <c r="A56">
        <v>11</v>
      </c>
      <c r="B56" t="s">
        <v>17</v>
      </c>
      <c r="C56">
        <v>2.8320436400000002</v>
      </c>
      <c r="D56">
        <v>105.4529208</v>
      </c>
      <c r="E56">
        <v>2.1126364899999999</v>
      </c>
      <c r="F56">
        <v>102.08932489999999</v>
      </c>
      <c r="G56">
        <v>1.5801953900000001</v>
      </c>
      <c r="H56">
        <v>133.13635439999999</v>
      </c>
      <c r="I56">
        <v>112.79690530000001</v>
      </c>
      <c r="O56">
        <v>1.4868366749999999</v>
      </c>
      <c r="R56">
        <v>105.4529208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PAPEERMS9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Josef Fischer</cp:lastModifiedBy>
  <dcterms:created xsi:type="dcterms:W3CDTF">2022-03-23T13:17:26Z</dcterms:created>
  <dcterms:modified xsi:type="dcterms:W3CDTF">2022-04-18T19:50:36Z</dcterms:modified>
</cp:coreProperties>
</file>