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2c458936c86c164/Desktop/CLAUDE PAYROLL/"/>
    </mc:Choice>
  </mc:AlternateContent>
  <xr:revisionPtr revIDLastSave="10078" documentId="8_{B5FE6BEA-82C8-431C-86DC-CF0ED9B20E95}" xr6:coauthVersionLast="47" xr6:coauthVersionMax="47" xr10:uidLastSave="{99856A0C-430B-4629-8EBD-A379D865865C}"/>
  <bookViews>
    <workbookView xWindow="-120" yWindow="-120" windowWidth="29040" windowHeight="15720" firstSheet="39" activeTab="39" xr2:uid="{51658058-8315-A640-B733-1DFC39D6EEC8}"/>
  </bookViews>
  <sheets>
    <sheet name="Commission Details - 4.5.26" sheetId="42" r:id="rId1"/>
    <sheet name="770015-Iron Crest - Maria R (3)" sheetId="38" r:id="rId2"/>
    <sheet name="770011-Iron Crest - Samuel  (3)" sheetId="37" r:id="rId3"/>
    <sheet name="66075-Iron Crest - Daniel D (2)" sheetId="36" r:id="rId4"/>
    <sheet name="66062-Iron Crest - Jose Lui (3)" sheetId="35" r:id="rId5"/>
    <sheet name="66038-Iron Crest - Nicholas (3)" sheetId="34" r:id="rId6"/>
    <sheet name="66037-Iron Crest - Nikolas  (3)" sheetId="33" r:id="rId7"/>
    <sheet name="220057-Iron Crest Solutions (3)" sheetId="32" r:id="rId8"/>
    <sheet name="204489-Iron Crest - Richard Pla" sheetId="31" r:id="rId9"/>
    <sheet name="Master Report (3)" sheetId="30" r:id="rId10"/>
    <sheet name="770015-Iron Crest - Maria R (2)" sheetId="23" r:id="rId11"/>
    <sheet name="770011-Iron Crest - Samuel  (2)" sheetId="22" r:id="rId12"/>
    <sheet name="66094-Iron Crest - Monica Rico" sheetId="21" r:id="rId13"/>
    <sheet name="66062-Iron Crest - Jose Lui (2)" sheetId="20" r:id="rId14"/>
    <sheet name="66060-Iron Crest - Cindy Re (2)" sheetId="19" r:id="rId15"/>
    <sheet name="66038-Iron Crest - Nicholas (2)" sheetId="18" r:id="rId16"/>
    <sheet name="66037-Iron Crest - Nikolas  (2)" sheetId="17" r:id="rId17"/>
    <sheet name="220057-Iron Crest Solutions (2)" sheetId="16" r:id="rId18"/>
    <sheet name="Master Report (2)" sheetId="15" r:id="rId19"/>
    <sheet name="Comp Plan" sheetId="13" r:id="rId20"/>
    <sheet name="3.25.26" sheetId="12" r:id="rId21"/>
    <sheet name="770015-Iron Crest - Maria Rico" sheetId="11" r:id="rId22"/>
    <sheet name="3.29.26" sheetId="24" r:id="rId23"/>
    <sheet name="Owner Report - 3.29.26" sheetId="25" r:id="rId24"/>
    <sheet name="Rep - Sam Chapman 3.29" sheetId="26" r:id="rId25"/>
    <sheet name="Rep - Jose Team 3.29" sheetId="27" r:id="rId26"/>
    <sheet name="Rep - Nik Fischer 3.29" sheetId="28" r:id="rId27"/>
    <sheet name="Rep - Nick Marotta 3.29" sheetId="29" r:id="rId28"/>
    <sheet name="770011-Iron Crest - Samuel Chap" sheetId="10" r:id="rId29"/>
    <sheet name="66075-Iron Crest - Daniel DeLeo" sheetId="9" r:id="rId30"/>
    <sheet name="66062-Iron Crest - Jose Luis Mo" sheetId="8" r:id="rId31"/>
    <sheet name="66060-Iron Crest - Cindy Reyes" sheetId="7" r:id="rId32"/>
    <sheet name="66038-Iron Crest - Nicholas Mar" sheetId="6" r:id="rId33"/>
    <sheet name="66037-Iron Crest - Nikolas Fisc" sheetId="5" r:id="rId34"/>
    <sheet name="220057-Iron Crest Solutions" sheetId="4" r:id="rId35"/>
    <sheet name="Master Report" sheetId="3" r:id="rId36"/>
    <sheet name="l" sheetId="2" r:id="rId37"/>
    <sheet name="Commission Rules" sheetId="14" r:id="rId38"/>
    <sheet name="4.10.26" sheetId="39" r:id="rId39"/>
    <sheet name="Owner Report - 4.5.26" sheetId="40" r:id="rId40"/>
    <sheet name="Rep - Sam Chapman 4.5" sheetId="43" r:id="rId41"/>
    <sheet name="Rep - Jose Team 4.5" sheetId="44" r:id="rId42"/>
    <sheet name="Rep - Dan DeLeon 4.5" sheetId="45" r:id="rId43"/>
    <sheet name="Rep - Sean Fischer 4.5" sheetId="46" r:id="rId44"/>
  </sheets>
  <definedNames>
    <definedName name="_xlnm._FilterDatabase" localSheetId="20" hidden="1">'3.25.26'!$A$25:$E$40</definedName>
    <definedName name="ExternalData_1" localSheetId="36" hidden="1">l!#REF!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220057-Iron Crest Solutions_7ce29735-499e-4402-b5e3-4941cbac70fa" name="220057-Iron Crest Solutions" connection="Query - 220057-Iron Crest Solutions"/>
          <x15:modelTable id="66037-Iron Crest - Nikolas Fisc_9f00d81c-31e6-4be5-bea4-90c76087c999" name="66037-Iron Crest - Nikolas Fisc" connection="Query - 66037-Iron Crest - Nikolas Fisc"/>
          <x15:modelTable id="66038-Iron Crest - Nicholas Mar_22ff20c5-832c-46f1-8047-547e8dc6f809" name="66038-Iron Crest - Nicholas Mar" connection="Query - 66038-Iron Crest - Nicholas Mar"/>
          <x15:modelTable id="66060-Iron Crest - Cindy Reyes_5a5493b9-6960-498b-9ec0-5b0fd6f08dc2" name="66060-Iron Crest - Cindy Reyes" connection="Query - 66060-Iron Crest - Cindy Reyes"/>
          <x15:modelTable id="66062-Iron Crest - Jose Luis Mo_50abfa6b-7680-4c65-879a-a610f1d7e22b" name="66062-Iron Crest - Jose Luis Mo" connection="Query - 66062-Iron Crest - Jose Luis Mo"/>
          <x15:modelTable id="66075-Iron Crest - Daniel DeLeo_f1c89149-14c3-4b30-9d4f-86b801d6e103" name="66075-Iron Crest - Daniel DeLeo" connection="Query - 66075-Iron Crest - Daniel DeLeo"/>
          <x15:modelTable id="770015-Iron Crest - Maria Rico_7a19480f-bbbc-44c9-8d18-76046f987ac7" name="770015-Iron Crest - Maria Rico" connection="Query - 770015-Iron Crest - Maria Rico"/>
          <x15:modelTable id="Master Report_843d3e04-3730-4950-9130-38c66c33d93f" name="Master Report" connection="Query - Master Report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46" l="1"/>
  <c r="B13" i="46"/>
  <c r="B12" i="46"/>
  <c r="D9" i="46"/>
  <c r="B15" i="45"/>
  <c r="B12" i="45"/>
  <c r="B11" i="45"/>
  <c r="D8" i="45"/>
  <c r="B22" i="44"/>
  <c r="B18" i="44"/>
  <c r="D11" i="44"/>
  <c r="B28" i="43"/>
  <c r="B26" i="43"/>
  <c r="B25" i="43"/>
  <c r="D22" i="43"/>
  <c r="B18" i="40"/>
  <c r="B10" i="40"/>
  <c r="D70" i="42"/>
  <c r="D53" i="42"/>
  <c r="D37" i="42"/>
  <c r="D21" i="42"/>
  <c r="F34" i="40"/>
  <c r="G37" i="40"/>
  <c r="G36" i="40"/>
  <c r="G35" i="40"/>
  <c r="G34" i="40"/>
  <c r="I37" i="40"/>
  <c r="H37" i="40"/>
  <c r="F37" i="40"/>
  <c r="E37" i="40"/>
  <c r="D37" i="40"/>
  <c r="C37" i="40"/>
  <c r="B37" i="40"/>
  <c r="F46" i="40"/>
  <c r="F45" i="40"/>
  <c r="F44" i="40"/>
  <c r="F43" i="40"/>
  <c r="F42" i="40"/>
  <c r="E47" i="40"/>
  <c r="D47" i="40"/>
  <c r="P19" i="39"/>
  <c r="N19" i="39"/>
  <c r="F19" i="39"/>
  <c r="G95" i="40"/>
  <c r="F95" i="40"/>
  <c r="E95" i="40"/>
  <c r="G90" i="40"/>
  <c r="F90" i="40"/>
  <c r="E90" i="40"/>
  <c r="C47" i="40"/>
  <c r="B47" i="40"/>
  <c r="H34" i="40"/>
  <c r="E34" i="40"/>
  <c r="D34" i="40"/>
  <c r="C34" i="40"/>
  <c r="B34" i="40"/>
  <c r="I33" i="40"/>
  <c r="H33" i="40"/>
  <c r="F33" i="40"/>
  <c r="E33" i="40"/>
  <c r="D33" i="40"/>
  <c r="C33" i="40"/>
  <c r="B33" i="40"/>
  <c r="I32" i="40"/>
  <c r="H32" i="40"/>
  <c r="F32" i="40"/>
  <c r="E32" i="40"/>
  <c r="D32" i="40"/>
  <c r="C32" i="40"/>
  <c r="B32" i="40"/>
  <c r="I31" i="40"/>
  <c r="H31" i="40"/>
  <c r="F31" i="40"/>
  <c r="C31" i="40"/>
  <c r="B31" i="40"/>
  <c r="H30" i="40"/>
  <c r="C30" i="40"/>
  <c r="B30" i="40"/>
  <c r="C22" i="40"/>
  <c r="C21" i="40"/>
  <c r="B16" i="40"/>
  <c r="M21" i="39"/>
  <c r="O20" i="39"/>
  <c r="N20" i="39"/>
  <c r="M20" i="39"/>
  <c r="L20" i="39"/>
  <c r="K20" i="39"/>
  <c r="B14" i="40" s="1"/>
  <c r="J20" i="39"/>
  <c r="B13" i="40" s="1"/>
  <c r="I20" i="39"/>
  <c r="B12" i="40" s="1"/>
  <c r="H20" i="39"/>
  <c r="G20" i="39"/>
  <c r="F20" i="39"/>
  <c r="E20" i="39"/>
  <c r="D20" i="39"/>
  <c r="C20" i="39"/>
  <c r="B20" i="39"/>
  <c r="B11" i="40" s="1"/>
  <c r="P18" i="39"/>
  <c r="I34" i="40" s="1"/>
  <c r="P13" i="39"/>
  <c r="P12" i="39"/>
  <c r="P11" i="39"/>
  <c r="P10" i="39"/>
  <c r="P9" i="39"/>
  <c r="N18" i="39"/>
  <c r="N15" i="39"/>
  <c r="N14" i="39"/>
  <c r="N13" i="39"/>
  <c r="N12" i="39"/>
  <c r="N11" i="39"/>
  <c r="N10" i="39"/>
  <c r="N9" i="39"/>
  <c r="N8" i="39"/>
  <c r="P8" i="39" s="1"/>
  <c r="I30" i="40" s="1"/>
  <c r="F18" i="39"/>
  <c r="F15" i="39"/>
  <c r="F14" i="39"/>
  <c r="F10" i="39"/>
  <c r="B26" i="27"/>
  <c r="B29" i="26"/>
  <c r="D10" i="29"/>
  <c r="B13" i="29" s="1"/>
  <c r="D9" i="28"/>
  <c r="B16" i="28" s="1"/>
  <c r="D14" i="27"/>
  <c r="B22" i="27" s="1"/>
  <c r="D23" i="26"/>
  <c r="B26" i="26" s="1"/>
  <c r="G74" i="25"/>
  <c r="H80" i="25"/>
  <c r="E80" i="25"/>
  <c r="H78" i="25"/>
  <c r="F74" i="25"/>
  <c r="E74" i="25"/>
  <c r="D43" i="25"/>
  <c r="C43" i="25"/>
  <c r="B43" i="25"/>
  <c r="E42" i="25"/>
  <c r="E41" i="25"/>
  <c r="E40" i="25"/>
  <c r="E39" i="25"/>
  <c r="E38" i="25"/>
  <c r="H30" i="25"/>
  <c r="F30" i="25"/>
  <c r="E30" i="25"/>
  <c r="D30" i="25"/>
  <c r="C30" i="25"/>
  <c r="B30" i="25"/>
  <c r="H29" i="25"/>
  <c r="E29" i="25"/>
  <c r="D29" i="25"/>
  <c r="C29" i="25"/>
  <c r="B29" i="25"/>
  <c r="I28" i="25"/>
  <c r="H28" i="25"/>
  <c r="F28" i="25"/>
  <c r="E28" i="25"/>
  <c r="D28" i="25"/>
  <c r="B28" i="25"/>
  <c r="H27" i="25"/>
  <c r="F27" i="25"/>
  <c r="C27" i="25"/>
  <c r="B27" i="25"/>
  <c r="H26" i="25"/>
  <c r="F26" i="25"/>
  <c r="C26" i="25"/>
  <c r="B26" i="25"/>
  <c r="C19" i="25"/>
  <c r="C20" i="25" s="1"/>
  <c r="B12" i="25"/>
  <c r="B11" i="25"/>
  <c r="B10" i="25"/>
  <c r="B9" i="25"/>
  <c r="B8" i="25"/>
  <c r="F27" i="24"/>
  <c r="P19" i="24"/>
  <c r="I33" i="25" s="1"/>
  <c r="P17" i="24"/>
  <c r="I32" i="25" s="1"/>
  <c r="P16" i="24"/>
  <c r="F31" i="25" s="1"/>
  <c r="M21" i="24"/>
  <c r="O20" i="24"/>
  <c r="M20" i="24"/>
  <c r="L20" i="24"/>
  <c r="P18" i="24" s="1"/>
  <c r="I30" i="25" s="1"/>
  <c r="K20" i="24"/>
  <c r="J20" i="24"/>
  <c r="I20" i="24"/>
  <c r="H20" i="24"/>
  <c r="G20" i="24"/>
  <c r="F20" i="24"/>
  <c r="E20" i="24"/>
  <c r="D20" i="24"/>
  <c r="C20" i="24"/>
  <c r="B20" i="24"/>
  <c r="N18" i="24"/>
  <c r="N15" i="24"/>
  <c r="F15" i="24"/>
  <c r="N14" i="24"/>
  <c r="F14" i="24"/>
  <c r="P13" i="24"/>
  <c r="N13" i="24"/>
  <c r="P12" i="24"/>
  <c r="N12" i="24"/>
  <c r="N11" i="24"/>
  <c r="P9" i="24"/>
  <c r="I27" i="25" s="1"/>
  <c r="N9" i="24"/>
  <c r="N8" i="24"/>
  <c r="P8" i="24" s="1"/>
  <c r="I26" i="25" s="1"/>
  <c r="B63" i="14" a="1"/>
  <c r="B63" i="14" s="1"/>
  <c r="E46" i="12"/>
  <c r="G33" i="12"/>
  <c r="G32" i="12"/>
  <c r="M22" i="12"/>
  <c r="M20" i="12"/>
  <c r="M21" i="12" s="1"/>
  <c r="O19" i="12"/>
  <c r="M19" i="12"/>
  <c r="L19" i="12"/>
  <c r="K19" i="12"/>
  <c r="J19" i="12"/>
  <c r="I19" i="12"/>
  <c r="H19" i="12"/>
  <c r="G19" i="12"/>
  <c r="F19" i="12"/>
  <c r="E19" i="12"/>
  <c r="D19" i="12"/>
  <c r="C19" i="12"/>
  <c r="B19" i="12"/>
  <c r="B5" i="12" s="1"/>
  <c r="N17" i="12"/>
  <c r="P17" i="12" s="1"/>
  <c r="F17" i="12"/>
  <c r="N15" i="12"/>
  <c r="F15" i="12"/>
  <c r="N14" i="12"/>
  <c r="F14" i="12"/>
  <c r="F13" i="12"/>
  <c r="N13" i="12" s="1"/>
  <c r="P13" i="12" s="1"/>
  <c r="N12" i="12"/>
  <c r="P12" i="12" s="1"/>
  <c r="N11" i="12"/>
  <c r="P11" i="12" s="1"/>
  <c r="P10" i="12"/>
  <c r="N9" i="12"/>
  <c r="P9" i="12" s="1"/>
  <c r="P8" i="12"/>
  <c r="N8" i="12"/>
  <c r="N19" i="12" s="1"/>
  <c r="F47" i="40" l="1"/>
  <c r="M22" i="39"/>
  <c r="B15" i="40"/>
  <c r="P17" i="39"/>
  <c r="I36" i="40" s="1"/>
  <c r="C24" i="40"/>
  <c r="C26" i="40" s="1"/>
  <c r="P16" i="39"/>
  <c r="I35" i="40" s="1"/>
  <c r="M23" i="39"/>
  <c r="B5" i="39" s="1"/>
  <c r="P20" i="39"/>
  <c r="F30" i="40"/>
  <c r="B4" i="39"/>
  <c r="B27" i="26"/>
  <c r="E43" i="25"/>
  <c r="M22" i="24"/>
  <c r="M23" i="24"/>
  <c r="F33" i="25"/>
  <c r="F32" i="25"/>
  <c r="I31" i="25"/>
  <c r="B5" i="24"/>
  <c r="B7" i="25"/>
  <c r="N20" i="24"/>
  <c r="B14" i="25"/>
  <c r="C21" i="25" s="1"/>
  <c r="C22" i="25" s="1"/>
  <c r="B4" i="24"/>
  <c r="P11" i="24"/>
  <c r="F29" i="25"/>
  <c r="P19" i="12"/>
  <c r="I38" i="40" l="1"/>
  <c r="P20" i="24"/>
  <c r="I29" i="25"/>
  <c r="I34" i="2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jruff</author>
  </authors>
  <commentList>
    <comment ref="G10" authorId="0" shapeId="0" xr:uid="{B220C464-F6AF-4589-996E-B54867626610}">
      <text>
        <r>
          <rPr>
            <b/>
            <sz val="9"/>
            <color indexed="81"/>
            <rFont val="Tahoma"/>
            <family val="2"/>
          </rPr>
          <t>jruff:</t>
        </r>
        <r>
          <rPr>
            <sz val="9"/>
            <color indexed="81"/>
            <rFont val="Tahoma"/>
            <family val="2"/>
          </rPr>
          <t xml:space="preserve">
Prior $773.75 + $316.50 new reserve = $1,090.25</t>
        </r>
      </text>
    </comment>
    <comment ref="D11" authorId="0" shapeId="0" xr:uid="{26F2CFD6-C25C-4707-9768-846FDA31F303}">
      <text>
        <r>
          <rPr>
            <b/>
            <sz val="9"/>
            <color indexed="81"/>
            <rFont val="Tahoma"/>
            <family val="2"/>
          </rPr>
          <t>jruff:</t>
        </r>
        <r>
          <rPr>
            <sz val="9"/>
            <color indexed="81"/>
            <rFont val="Tahoma"/>
            <family val="2"/>
          </rPr>
          <t xml:space="preserve">
Maria Rico chargeback: Alex Gonzalez (Optimum, 1 Gig+). Jose was originally paid $300 — deducted from YTD reserve.</t>
        </r>
      </text>
    </comment>
    <comment ref="G11" authorId="0" shapeId="0" xr:uid="{690E132D-88B0-4F51-996E-21FA3F71C0F5}">
      <text>
        <r>
          <rPr>
            <b/>
            <sz val="9"/>
            <color indexed="81"/>
            <rFont val="Tahoma"/>
            <family val="2"/>
          </rPr>
          <t>Prior $3,817.50 - $300 chargeback (Alex Gonzalez via Maria Rico) = $3,517.50</t>
        </r>
      </text>
    </comment>
    <comment ref="G13" authorId="0" shapeId="0" xr:uid="{67E9DFFF-3173-46A1-A13E-4B9C1D0EDDEE}">
      <text>
        <r>
          <rPr>
            <b/>
            <sz val="9"/>
            <color indexed="81"/>
            <rFont val="Tahoma"/>
            <family val="2"/>
          </rPr>
          <t>jruff:</t>
        </r>
        <r>
          <rPr>
            <sz val="9"/>
            <color indexed="81"/>
            <rFont val="Tahoma"/>
            <family val="2"/>
          </rPr>
          <t xml:space="preserve">
New leader under Jose/Dan. Sales count toward Jose's line.</t>
        </r>
      </text>
    </comment>
    <comment ref="I21" authorId="0" shapeId="0" xr:uid="{931D2CA9-55B7-40A7-9DF3-8290BF86A3B0}">
      <text>
        <r>
          <rPr>
            <b/>
            <sz val="9"/>
            <color indexed="81"/>
            <rFont val="Tahoma"/>
            <family val="2"/>
          </rPr>
          <t>Stefano override on owner sales (5 orders × $10)</t>
        </r>
      </text>
    </comment>
    <comment ref="J21" authorId="0" shapeId="0" xr:uid="{CDF0343F-A719-4264-852E-605649455DE0}">
      <text>
        <r>
          <rPr>
            <b/>
            <sz val="9"/>
            <color indexed="81"/>
            <rFont val="Tahoma"/>
            <family val="2"/>
          </rPr>
          <t>Joei override on owner sales (5 orders × $5)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jruff</author>
  </authors>
  <commentList>
    <comment ref="B13" authorId="0" shapeId="0" xr:uid="{531ACD17-E654-4984-BC82-8060373409CA}">
      <text>
        <r>
          <rPr>
            <b/>
            <sz val="9"/>
            <color indexed="81"/>
            <rFont val="Tahoma"/>
            <family val="2"/>
          </rPr>
          <t>Alex Gonzalez: PMG charged back $390 total. $300 recovered from Jose's reserve. IC absorbs remaining $90.</t>
        </r>
      </text>
    </comment>
    <comment ref="E78" authorId="0" shapeId="0" xr:uid="{82E0918E-FDA3-44D8-BC77-74B2B789E186}">
      <text>
        <r>
          <rPr>
            <b/>
            <sz val="9"/>
            <color indexed="81"/>
            <rFont val="Tahoma"/>
            <family val="2"/>
          </rPr>
          <t>Full exec rate charged back by PMG/Optimum. Buffer credit offset at PMG level.</t>
        </r>
      </text>
    </comment>
    <comment ref="F78" authorId="0" shapeId="0" xr:uid="{78D15C92-5BE8-498E-BEDF-4454450CD823}">
      <text>
        <r>
          <rPr>
            <b/>
            <sz val="9"/>
            <color indexed="81"/>
            <rFont val="Tahoma"/>
            <family val="2"/>
          </rPr>
          <t>Jose was originally paid $300 on this sale. Deducted from his YTD reserve ($3,817.50 → $3,517.50).</t>
        </r>
      </text>
    </comment>
    <comment ref="H78" authorId="0" shapeId="0" xr:uid="{0525ED6F-27ED-4B0C-A7D7-4545E2FD6595}">
      <text>
        <r>
          <rPr>
            <b/>
            <sz val="9"/>
            <color indexed="81"/>
            <rFont val="Tahoma"/>
            <family val="2"/>
          </rPr>
          <t>jruff:</t>
        </r>
        <r>
          <rPr>
            <sz val="9"/>
            <color indexed="81"/>
            <rFont val="Tahoma"/>
            <family val="2"/>
          </rPr>
          <t xml:space="preserve">
IC absorbs the difference: $390 PMG chargeback - $300 recovered from reserve = $90 loss</t>
        </r>
      </text>
    </comment>
    <comment ref="E79" authorId="0" shapeId="0" xr:uid="{857B6E30-5EC0-41A8-8076-5021DBBF1C33}">
      <text>
        <r>
          <rPr>
            <b/>
            <sz val="9"/>
            <color indexed="81"/>
            <rFont val="Tahoma"/>
            <family val="2"/>
          </rPr>
          <t>jruff:</t>
        </r>
        <r>
          <rPr>
            <sz val="9"/>
            <color indexed="81"/>
            <rFont val="Tahoma"/>
            <family val="2"/>
          </rPr>
          <t xml:space="preserve">
PMG chargeback for John Pressher (1 Gig). Fully offset by Optimum buffer credit.</t>
        </r>
      </text>
    </comment>
    <comment ref="H79" authorId="0" shapeId="0" xr:uid="{6163AA08-1F7B-4B20-B77E-6AD53F8586E6}">
      <text>
        <r>
          <rPr>
            <b/>
            <sz val="9"/>
            <color indexed="81"/>
            <rFont val="Tahoma"/>
            <family val="2"/>
          </rPr>
          <t>jruff:</t>
        </r>
        <r>
          <rPr>
            <sz val="9"/>
            <color indexed="81"/>
            <rFont val="Tahoma"/>
            <family val="2"/>
          </rPr>
          <t xml:space="preserve">
Buffer covered — no IC loss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jruff</author>
  </authors>
  <commentList>
    <comment ref="B23" authorId="0" shapeId="0" xr:uid="{13A2A851-8B85-4E7B-910F-7060650F8070}">
      <text>
        <r>
          <rPr>
            <b/>
            <sz val="9"/>
            <color indexed="81"/>
            <rFont val="Tahoma"/>
            <family val="2"/>
          </rPr>
          <t>jruff:</t>
        </r>
        <r>
          <rPr>
            <sz val="9"/>
            <color indexed="81"/>
            <rFont val="Tahoma"/>
            <family val="2"/>
          </rPr>
          <t xml:space="preserve">
Reserve capped at $2,500 — YTD already at $3,517.50. No additional reserve deducted.</t>
        </r>
      </text>
    </comment>
    <comment ref="B24" authorId="0" shapeId="0" xr:uid="{F0B15D30-4D74-4025-85B7-5FEEBF0927B6}">
      <text>
        <r>
          <rPr>
            <b/>
            <sz val="9"/>
            <color indexed="81"/>
            <rFont val="Tahoma"/>
            <family val="2"/>
          </rPr>
          <t>jruff:</t>
        </r>
        <r>
          <rPr>
            <sz val="9"/>
            <color indexed="81"/>
            <rFont val="Tahoma"/>
            <family val="2"/>
          </rPr>
          <t xml:space="preserve">
Alex Gonzalez (Maria Rico sale). $300 deducted from YTD reserve.</t>
        </r>
      </text>
    </comment>
    <comment ref="B27" authorId="0" shapeId="0" xr:uid="{776B86F3-A548-48C6-A031-A8E56871ECC0}">
      <text>
        <r>
          <rPr>
            <b/>
            <sz val="9"/>
            <color indexed="81"/>
            <rFont val="Tahoma"/>
            <family val="2"/>
          </rPr>
          <t>jruff:</t>
        </r>
        <r>
          <rPr>
            <sz val="9"/>
            <color indexed="81"/>
            <rFont val="Tahoma"/>
            <family val="2"/>
          </rPr>
          <t xml:space="preserve">
Prior $3,817.50 - $300 chargeback = $3,517.50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jruff</author>
  </authors>
  <commentList>
    <comment ref="B18" authorId="0" shapeId="0" xr:uid="{14988275-5583-427D-B3B6-63473B132730}">
      <text>
        <r>
          <rPr>
            <b/>
            <sz val="9"/>
            <color indexed="81"/>
            <rFont val="Tahoma"/>
            <family val="2"/>
          </rPr>
          <t>jruff:</t>
        </r>
        <r>
          <rPr>
            <sz val="9"/>
            <color indexed="81"/>
            <rFont val="Tahoma"/>
            <family val="2"/>
          </rPr>
          <t xml:space="preserve">
No DD fee for owners</t>
        </r>
      </text>
    </comment>
    <comment ref="B19" authorId="0" shapeId="0" xr:uid="{F1A8A359-7B47-448A-8406-3DB59FB052DE}">
      <text>
        <r>
          <rPr>
            <b/>
            <sz val="9"/>
            <color indexed="81"/>
            <rFont val="Tahoma"/>
            <family val="2"/>
          </rPr>
          <t>jruff:</t>
        </r>
        <r>
          <rPr>
            <sz val="9"/>
            <color indexed="81"/>
            <rFont val="Tahoma"/>
            <family val="2"/>
          </rPr>
          <t xml:space="preserve">
Combined owner pool: $1,440 (Nik $670 + Nick $770) split 50/50 = $720 each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jruff</author>
  </authors>
  <commentList>
    <comment ref="B15" authorId="0" shapeId="0" xr:uid="{9596EC3E-8E26-44F3-B993-24FE7CC78B0C}">
      <text>
        <r>
          <rPr>
            <b/>
            <sz val="9"/>
            <color indexed="81"/>
            <rFont val="Tahoma"/>
            <family val="2"/>
          </rPr>
          <t>jruff:</t>
        </r>
        <r>
          <rPr>
            <sz val="9"/>
            <color indexed="81"/>
            <rFont val="Tahoma"/>
            <family val="2"/>
          </rPr>
          <t xml:space="preserve">
No DD fee for owners</t>
        </r>
      </text>
    </comment>
    <comment ref="B16" authorId="0" shapeId="0" xr:uid="{F4AF2931-C639-4128-9127-5414FDFE1A76}">
      <text>
        <r>
          <rPr>
            <b/>
            <sz val="9"/>
            <color indexed="81"/>
            <rFont val="Tahoma"/>
            <family val="2"/>
          </rPr>
          <t>jruff:</t>
        </r>
        <r>
          <rPr>
            <sz val="9"/>
            <color indexed="81"/>
            <rFont val="Tahoma"/>
            <family val="2"/>
          </rPr>
          <t xml:space="preserve">
Combined owner pool: $1,440 (Nik $670 + Nick $770) split 50/50 = $720 each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jruff</author>
  </authors>
  <commentList>
    <comment ref="B8" authorId="0" shapeId="0" xr:uid="{87E51900-275C-48F0-8D13-C2564F9EA3C3}">
      <text>
        <r>
          <rPr>
            <b/>
            <sz val="9"/>
            <color indexed="81"/>
            <rFont val="Tahoma"/>
            <family val="2"/>
          </rPr>
          <t>jruff:</t>
        </r>
        <r>
          <rPr>
            <sz val="9"/>
            <color indexed="81"/>
            <rFont val="Tahoma"/>
            <family val="2"/>
          </rPr>
          <t xml:space="preserve">
14 orders (Shanelle Tucker &amp; Ivette Velezquez reassigned to Sean)</t>
        </r>
      </text>
    </comment>
    <comment ref="G10" authorId="0" shapeId="0" xr:uid="{7DD0447C-C58D-4A53-BECF-C0D143CF95DF}">
      <text>
        <r>
          <rPr>
            <b/>
            <sz val="9"/>
            <color indexed="81"/>
            <rFont val="Tahoma"/>
            <family val="2"/>
          </rPr>
          <t>Prior $1,090.25 + $383.25 new reserve = $1,473.50</t>
        </r>
      </text>
    </comment>
    <comment ref="D11" authorId="0" shapeId="0" xr:uid="{D6B7565F-B4F3-4085-9FA9-5B055D5D67D5}">
      <text>
        <r>
          <rPr>
            <b/>
            <sz val="9"/>
            <color indexed="81"/>
            <rFont val="Tahoma"/>
            <family val="2"/>
          </rPr>
          <t>Maria Rico chargeback: Victor Skarbnik (Optimum, 1 Gig+). Jose team responsibility — $300 deducted from YTD reserve.</t>
        </r>
      </text>
    </comment>
    <comment ref="E11" authorId="0" shapeId="0" xr:uid="{E37890DD-F832-4D17-8695-6624E899ECBD}">
      <text>
        <r>
          <rPr>
            <b/>
            <sz val="9"/>
            <color indexed="81"/>
            <rFont val="Tahoma"/>
            <family val="2"/>
          </rPr>
          <t>jruff:</t>
        </r>
        <r>
          <rPr>
            <sz val="9"/>
            <color indexed="81"/>
            <rFont val="Tahoma"/>
            <family val="2"/>
          </rPr>
          <t xml:space="preserve">
Gross $705. Chargeback $300 comes from YTD reserve, not current commission.</t>
        </r>
      </text>
    </comment>
    <comment ref="F11" authorId="0" shapeId="0" xr:uid="{66C1EF04-4ED5-4E49-9E4D-67A055F0DB9E}">
      <text>
        <r>
          <rPr>
            <b/>
            <sz val="9"/>
            <color indexed="81"/>
            <rFont val="Tahoma"/>
            <family val="2"/>
          </rPr>
          <t>jruff:</t>
        </r>
        <r>
          <rPr>
            <sz val="9"/>
            <color indexed="81"/>
            <rFont val="Tahoma"/>
            <family val="2"/>
          </rPr>
          <t xml:space="preserve">
YTD reserve already over $2,500 cap. No new reserve deduction.</t>
        </r>
      </text>
    </comment>
    <comment ref="G11" authorId="0" shapeId="0" xr:uid="{09384ECD-715B-4897-8106-281D0E21C8AF}">
      <text>
        <r>
          <rPr>
            <b/>
            <sz val="9"/>
            <color indexed="81"/>
            <rFont val="Tahoma"/>
            <family val="2"/>
          </rPr>
          <t>Prior $3,517.50 - $300 chargeback (Victor Skarbnik via Maria Rico) = $3,217.50</t>
        </r>
      </text>
    </comment>
    <comment ref="G13" authorId="0" shapeId="0" xr:uid="{28F7AE9F-8472-479C-A72D-1AEF4336C8DC}">
      <text>
        <r>
          <rPr>
            <b/>
            <sz val="9"/>
            <color indexed="81"/>
            <rFont val="Tahoma"/>
            <family val="2"/>
          </rPr>
          <t>jruff:</t>
        </r>
        <r>
          <rPr>
            <sz val="9"/>
            <color indexed="81"/>
            <rFont val="Tahoma"/>
            <family val="2"/>
          </rPr>
          <t xml:space="preserve">
New leader under Jose/Dan. Sales count toward Jose's line.</t>
        </r>
      </text>
    </comment>
    <comment ref="G18" authorId="0" shapeId="0" xr:uid="{7BF99FBB-E1D6-4758-9A75-F445415704D7}">
      <text>
        <r>
          <rPr>
            <b/>
            <sz val="9"/>
            <color indexed="81"/>
            <rFont val="Tahoma"/>
            <family val="2"/>
          </rPr>
          <t>jruff:</t>
        </r>
        <r>
          <rPr>
            <sz val="9"/>
            <color indexed="81"/>
            <rFont val="Tahoma"/>
            <family val="2"/>
          </rPr>
          <t xml:space="preserve">
Prior $54.75 + $9.00 new reserve = $63.75</t>
        </r>
      </text>
    </comment>
    <comment ref="B19" authorId="0" shapeId="0" xr:uid="{8400A2AE-52BB-41E1-8428-FCD8DB5FEC2D}">
      <text>
        <r>
          <rPr>
            <b/>
            <sz val="9"/>
            <color indexed="81"/>
            <rFont val="Tahoma"/>
            <family val="2"/>
          </rPr>
          <t>jruff:</t>
        </r>
        <r>
          <rPr>
            <sz val="9"/>
            <color indexed="81"/>
            <rFont val="Tahoma"/>
            <family val="2"/>
          </rPr>
          <t xml:space="preserve">
Sean personal sales: 2 × 1 Gig+ @ Col J ($330) = $660</t>
        </r>
      </text>
    </comment>
    <comment ref="G19" authorId="0" shapeId="0" xr:uid="{D2599CE2-3944-485F-99BB-B3A9D7AEE455}">
      <text>
        <r>
          <rPr>
            <b/>
            <sz val="9"/>
            <color indexed="81"/>
            <rFont val="Tahoma"/>
            <family val="2"/>
          </rPr>
          <t>jruff:</t>
        </r>
        <r>
          <rPr>
            <sz val="9"/>
            <color indexed="81"/>
            <rFont val="Tahoma"/>
            <family val="2"/>
          </rPr>
          <t xml:space="preserve">
Sean YTD Reserve: First week, $99 (15% of $660)</t>
        </r>
      </text>
    </comment>
    <comment ref="I19" authorId="0" shapeId="0" xr:uid="{DE0B156F-59DE-4509-BA3D-33AFBA820A9A}">
      <text>
        <r>
          <rPr>
            <b/>
            <sz val="9"/>
            <color indexed="81"/>
            <rFont val="Tahoma"/>
            <family val="2"/>
          </rPr>
          <t>jruff:</t>
        </r>
        <r>
          <rPr>
            <sz val="9"/>
            <color indexed="81"/>
            <rFont val="Tahoma"/>
            <family val="2"/>
          </rPr>
          <t xml:space="preserve">
No Stef override on Sean's personal sales (Section 8 rules)</t>
        </r>
      </text>
    </comment>
    <comment ref="J19" authorId="0" shapeId="0" xr:uid="{48850C3A-6A82-4294-9E1C-4A9677426887}">
      <text>
        <r>
          <rPr>
            <b/>
            <sz val="9"/>
            <color indexed="81"/>
            <rFont val="Tahoma"/>
            <family val="2"/>
          </rPr>
          <t>Joei: $5 per sale × 2 Sean personal sales = $10</t>
        </r>
      </text>
    </comment>
    <comment ref="K19" authorId="0" shapeId="0" xr:uid="{41A469CA-9035-4592-B9CF-8D6519E92AE9}">
      <text>
        <r>
          <rPr>
            <b/>
            <sz val="9"/>
            <color indexed="81"/>
            <rFont val="Tahoma"/>
            <family val="2"/>
          </rPr>
          <t>jruff:</t>
        </r>
        <r>
          <rPr>
            <sz val="9"/>
            <color indexed="81"/>
            <rFont val="Tahoma"/>
            <family val="2"/>
          </rPr>
          <t xml:space="preserve">
No self-override on Sean's personal sales</t>
        </r>
      </text>
    </comment>
    <comment ref="L19" authorId="0" shapeId="0" xr:uid="{AECBFD7F-E6B4-4D27-AE57-A1E1F843EB33}">
      <text>
        <r>
          <rPr>
            <b/>
            <sz val="9"/>
            <color indexed="81"/>
            <rFont val="Tahoma"/>
            <family val="2"/>
          </rPr>
          <t>jruff:</t>
        </r>
        <r>
          <rPr>
            <sz val="9"/>
            <color indexed="81"/>
            <rFont val="Tahoma"/>
            <family val="2"/>
          </rPr>
          <t xml:space="preserve">
No Dan override on Sean's personal sales</t>
        </r>
      </text>
    </comment>
    <comment ref="M19" authorId="0" shapeId="0" xr:uid="{A7977FD6-1C14-468B-9834-2B9FEAAB8969}">
      <text>
        <r>
          <rPr>
            <b/>
            <sz val="9"/>
            <color indexed="81"/>
            <rFont val="Tahoma"/>
            <family val="2"/>
          </rPr>
          <t>IC Profit on Sean's sales: $800 exec - $660 Sean - $10 Joei = $130</t>
        </r>
      </text>
    </comment>
    <comment ref="O19" authorId="0" shapeId="0" xr:uid="{3EE505A8-6621-4B3F-B915-329C5AEA4B85}">
      <text>
        <r>
          <rPr>
            <b/>
            <sz val="9"/>
            <color indexed="81"/>
            <rFont val="Tahoma"/>
            <family val="2"/>
          </rPr>
          <t>jruff:</t>
        </r>
        <r>
          <rPr>
            <sz val="9"/>
            <color indexed="81"/>
            <rFont val="Tahoma"/>
            <family val="2"/>
          </rPr>
          <t xml:space="preserve">
DD fee — Sean now has personal sales</t>
        </r>
      </text>
    </comment>
    <comment ref="I21" authorId="0" shapeId="0" xr:uid="{C14FC9AF-42CF-4998-8573-6FAD9299D7D8}">
      <text>
        <r>
          <rPr>
            <b/>
            <sz val="9"/>
            <color indexed="81"/>
            <rFont val="Tahoma"/>
            <family val="2"/>
          </rPr>
          <t>Stefano override on 16 qualifying owner sales (Nik 12 + Nick 4). Was 18, minus 2 reassigned to Sean.</t>
        </r>
      </text>
    </comment>
    <comment ref="J21" authorId="0" shapeId="0" xr:uid="{F6C5C8B7-6467-43E3-B70F-7E20AA662A28}">
      <text>
        <r>
          <rPr>
            <b/>
            <sz val="9"/>
            <color indexed="81"/>
            <rFont val="Tahoma"/>
            <family val="2"/>
          </rPr>
          <t>Joei override on 16 qualifying owner sales (Nik 12 + Nick 4). Was 18, minus 2 reassigned to Sean.</t>
        </r>
      </text>
    </comment>
    <comment ref="E39" authorId="0" shapeId="0" xr:uid="{784D2D0B-1834-435F-B159-5EB9F6C9581B}">
      <text>
        <r>
          <rPr>
            <b/>
            <sz val="9"/>
            <color indexed="81"/>
            <rFont val="Tahoma"/>
            <family val="2"/>
          </rPr>
          <t>jruff:</t>
        </r>
        <r>
          <rPr>
            <sz val="9"/>
            <color indexed="81"/>
            <rFont val="Tahoma"/>
            <family val="2"/>
          </rPr>
          <t xml:space="preserve">
Col J (Elevated Personal Sales) — Sean's personal sale rate for 1 Gig+</t>
        </r>
      </text>
    </comment>
    <comment ref="E49" authorId="0" shapeId="0" xr:uid="{7B76FCB6-7409-4C97-95D5-156666E37809}">
      <text>
        <r>
          <rPr>
            <b/>
            <sz val="9"/>
            <color indexed="81"/>
            <rFont val="Tahoma"/>
            <family val="2"/>
          </rPr>
          <t>jruff:</t>
        </r>
        <r>
          <rPr>
            <sz val="9"/>
            <color indexed="81"/>
            <rFont val="Tahoma"/>
            <family val="2"/>
          </rPr>
          <t xml:space="preserve">
Col J (Elevated Personal Sales) — Sean's personal sale rate for 1 Gig+</t>
        </r>
      </text>
    </comment>
    <comment ref="E69" authorId="0" shapeId="0" xr:uid="{37E55A57-42A8-4CF1-86C3-359295353514}">
      <text>
        <r>
          <rPr>
            <b/>
            <sz val="9"/>
            <color indexed="81"/>
            <rFont val="Tahoma"/>
            <family val="2"/>
          </rPr>
          <t>jruff:</t>
        </r>
        <r>
          <rPr>
            <sz val="9"/>
            <color indexed="81"/>
            <rFont val="Tahoma"/>
            <family val="2"/>
          </rPr>
          <t xml:space="preserve">
Buffer covered PMG chargeback ($390). $300 deducted from Jose reserve (team). Goes to IC profit.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jruff</author>
  </authors>
  <commentList>
    <comment ref="B17" authorId="0" shapeId="0" xr:uid="{673137DE-3A06-4022-BFEC-49936C8499EC}">
      <text>
        <r>
          <rPr>
            <b/>
            <sz val="9"/>
            <color indexed="81"/>
            <rFont val="Tahoma"/>
            <family val="2"/>
          </rPr>
          <t>Victor Skarbnik chargeback: $300 fully recovered from Jose's YTD reserve. No IC loss.</t>
        </r>
      </text>
    </comment>
    <comment ref="C25" authorId="0" shapeId="0" xr:uid="{8A31FF77-947C-45B7-908C-40EBB7D0D5D6}">
      <text>
        <r>
          <rPr>
            <b/>
            <sz val="9"/>
            <color indexed="81"/>
            <rFont val="Tahoma"/>
            <family val="2"/>
          </rPr>
          <t>jruff:</t>
        </r>
        <r>
          <rPr>
            <sz val="9"/>
            <color indexed="81"/>
            <rFont val="Tahoma"/>
            <family val="2"/>
          </rPr>
          <t xml:space="preserve">
$300 from Jose's YTD reserve (chargeback recovery)</t>
        </r>
      </text>
    </comment>
    <comment ref="F34" authorId="0" shapeId="0" xr:uid="{3E974C95-C8BB-4614-98CD-8ED56BDC5C74}">
      <text>
        <r>
          <rPr>
            <b/>
            <sz val="9"/>
            <color indexed="81"/>
            <rFont val="Tahoma"/>
            <family val="2"/>
          </rPr>
          <t>jruff:</t>
        </r>
        <r>
          <rPr>
            <sz val="9"/>
            <color indexed="81"/>
            <rFont val="Tahoma"/>
            <family val="2"/>
          </rPr>
          <t xml:space="preserve">
Dan net personal comp only (excl. override)</t>
        </r>
      </text>
    </comment>
    <comment ref="G34" authorId="0" shapeId="0" xr:uid="{0E99F17F-5B71-4D93-9B1B-59C0FA4CF5A2}">
      <text>
        <r>
          <rPr>
            <b/>
            <sz val="9"/>
            <color indexed="81"/>
            <rFont val="Tahoma"/>
            <family val="2"/>
          </rPr>
          <t>jruff:</t>
        </r>
        <r>
          <rPr>
            <sz val="9"/>
            <color indexed="81"/>
            <rFont val="Tahoma"/>
            <family val="2"/>
          </rPr>
          <t xml:space="preserve">
Dan $10 override × 3 Jose team orders = $30</t>
        </r>
      </text>
    </comment>
    <comment ref="G35" authorId="0" shapeId="0" xr:uid="{C5F58468-D5E8-4E67-98B6-9C484EB8479C}">
      <text>
        <r>
          <rPr>
            <b/>
            <sz val="9"/>
            <color indexed="81"/>
            <rFont val="Tahoma"/>
            <family val="2"/>
          </rPr>
          <t>jruff:</t>
        </r>
        <r>
          <rPr>
            <sz val="9"/>
            <color indexed="81"/>
            <rFont val="Tahoma"/>
            <family val="2"/>
          </rPr>
          <t xml:space="preserve">
Stefano override (Col F) on all qualifying sales</t>
        </r>
      </text>
    </comment>
    <comment ref="G36" authorId="0" shapeId="0" xr:uid="{A1F8BD43-B852-420C-98FE-528CD544B590}">
      <text>
        <r>
          <rPr>
            <b/>
            <sz val="9"/>
            <color indexed="81"/>
            <rFont val="Tahoma"/>
            <family val="2"/>
          </rPr>
          <t>jruff:</t>
        </r>
        <r>
          <rPr>
            <sz val="9"/>
            <color indexed="81"/>
            <rFont val="Tahoma"/>
            <family val="2"/>
          </rPr>
          <t xml:space="preserve">
Joei override (Col G) on all qualifying sales</t>
        </r>
      </text>
    </comment>
    <comment ref="G37" authorId="0" shapeId="0" xr:uid="{DD858501-9958-4DE9-A8B8-48E7287DF057}">
      <text>
        <r>
          <rPr>
            <b/>
            <sz val="9"/>
            <color indexed="81"/>
            <rFont val="Tahoma"/>
            <family val="2"/>
          </rPr>
          <t>jruff:</t>
        </r>
        <r>
          <rPr>
            <sz val="9"/>
            <color indexed="81"/>
            <rFont val="Tahoma"/>
            <family val="2"/>
          </rPr>
          <t xml:space="preserve">
Sean SMF override (Col E) on 300+ non-owner/non-Sean sales</t>
        </r>
      </text>
    </comment>
    <comment ref="D42" authorId="0" shapeId="0" xr:uid="{F27CBBBB-30C1-4D54-835D-80FA7190CE55}">
      <text>
        <r>
          <rPr>
            <b/>
            <sz val="9"/>
            <color indexed="81"/>
            <rFont val="Tahoma"/>
            <family val="2"/>
          </rPr>
          <t>No Stef override on Sean's personal sales (Section 8)</t>
        </r>
      </text>
    </comment>
    <comment ref="E42" authorId="0" shapeId="0" xr:uid="{33B82DF5-2AD6-4FB1-8C10-5FDEC41E8025}">
      <text>
        <r>
          <rPr>
            <b/>
            <sz val="9"/>
            <color indexed="81"/>
            <rFont val="Tahoma"/>
            <family val="2"/>
          </rPr>
          <t>jruff:</t>
        </r>
        <r>
          <rPr>
            <sz val="9"/>
            <color indexed="81"/>
            <rFont val="Tahoma"/>
            <family val="2"/>
          </rPr>
          <t xml:space="preserve">
Stef on owner sales: Nik 12 × $10 = $120, Nick 4 × $10 = $40</t>
        </r>
      </text>
    </comment>
    <comment ref="D43" authorId="0" shapeId="0" xr:uid="{0A7F8DC4-0DB6-4F2F-85DE-7600C82A927C}">
      <text>
        <r>
          <rPr>
            <b/>
            <sz val="9"/>
            <color indexed="81"/>
            <rFont val="Tahoma"/>
            <family val="2"/>
          </rPr>
          <t>Joei: $5 per sale × 2 Sean personal sales = $10</t>
        </r>
      </text>
    </comment>
    <comment ref="E43" authorId="0" shapeId="0" xr:uid="{BBF13BF3-154A-4A1F-BBED-478C4B750EE5}">
      <text>
        <r>
          <rPr>
            <b/>
            <sz val="9"/>
            <color indexed="81"/>
            <rFont val="Tahoma"/>
            <family val="2"/>
          </rPr>
          <t>jruff:</t>
        </r>
        <r>
          <rPr>
            <sz val="9"/>
            <color indexed="81"/>
            <rFont val="Tahoma"/>
            <family val="2"/>
          </rPr>
          <t xml:space="preserve">
Joei on owner sales: Nik 12 × $5 = $60, Nick 4 × $5 = $20</t>
        </r>
      </text>
    </comment>
    <comment ref="D44" authorId="0" shapeId="0" xr:uid="{429E28F4-D118-4122-BA97-7796317BBDDD}">
      <text>
        <r>
          <rPr>
            <b/>
            <sz val="9"/>
            <color indexed="81"/>
            <rFont val="Tahoma"/>
            <family val="2"/>
          </rPr>
          <t>jruff:</t>
        </r>
        <r>
          <rPr>
            <sz val="9"/>
            <color indexed="81"/>
            <rFont val="Tahoma"/>
            <family val="2"/>
          </rPr>
          <t xml:space="preserve">
No self-override on own sales</t>
        </r>
      </text>
    </comment>
    <comment ref="D45" authorId="0" shapeId="0" xr:uid="{98FB3405-262E-4FD6-996D-B640E2F50803}">
      <text>
        <r>
          <rPr>
            <b/>
            <sz val="9"/>
            <color indexed="81"/>
            <rFont val="Tahoma"/>
            <family val="2"/>
          </rPr>
          <t>jruff:</t>
        </r>
        <r>
          <rPr>
            <sz val="9"/>
            <color indexed="81"/>
            <rFont val="Tahoma"/>
            <family val="2"/>
          </rPr>
          <t xml:space="preserve">
No Dan override on Sean's sales (Section 8)</t>
        </r>
      </text>
    </comment>
    <comment ref="D46" authorId="0" shapeId="0" xr:uid="{55F8AEEA-9833-48DB-892D-2F3ECC58ACCB}">
      <text>
        <r>
          <rPr>
            <b/>
            <sz val="9"/>
            <color indexed="81"/>
            <rFont val="Tahoma"/>
            <family val="2"/>
          </rPr>
          <t>IC Profit on Sean's sales: 2 × $65 = $130</t>
        </r>
      </text>
    </comment>
    <comment ref="F74" authorId="0" shapeId="0" xr:uid="{A92C4542-B505-4E3A-99AC-611A530DD32C}">
      <text>
        <r>
          <rPr>
            <b/>
            <sz val="9"/>
            <color indexed="81"/>
            <rFont val="Tahoma"/>
            <family val="2"/>
          </rPr>
          <t>jruff:</t>
        </r>
        <r>
          <rPr>
            <sz val="9"/>
            <color indexed="81"/>
            <rFont val="Tahoma"/>
            <family val="2"/>
          </rPr>
          <t xml:space="preserve">
IC Profit on Sean's sale: $400 exec - $330 (Col J) - $5 (Joei) = $65</t>
        </r>
      </text>
    </comment>
    <comment ref="G74" authorId="0" shapeId="0" xr:uid="{8A58A5E7-E28D-43BC-8F1D-27E23A8B0D70}">
      <text>
        <r>
          <rPr>
            <b/>
            <sz val="9"/>
            <color indexed="81"/>
            <rFont val="Tahoma"/>
            <family val="2"/>
          </rPr>
          <t>jruff:</t>
        </r>
        <r>
          <rPr>
            <sz val="9"/>
            <color indexed="81"/>
            <rFont val="Tahoma"/>
            <family val="2"/>
          </rPr>
          <t xml:space="preserve">
Col J (Elevated Personal Sales) rate for 1 Gig+</t>
        </r>
      </text>
    </comment>
    <comment ref="F84" authorId="0" shapeId="0" xr:uid="{C3CC95D0-CE17-4747-B240-F5D9F12376E5}">
      <text>
        <r>
          <rPr>
            <b/>
            <sz val="9"/>
            <color indexed="81"/>
            <rFont val="Tahoma"/>
            <family val="2"/>
          </rPr>
          <t>jruff:</t>
        </r>
        <r>
          <rPr>
            <sz val="9"/>
            <color indexed="81"/>
            <rFont val="Tahoma"/>
            <family val="2"/>
          </rPr>
          <t xml:space="preserve">
IC Profit on Sean's sale: $400 exec - $330 (Col J) - $5 (Joei) = $65</t>
        </r>
      </text>
    </comment>
    <comment ref="G84" authorId="0" shapeId="0" xr:uid="{A9358CFE-735C-426C-93D2-E67186E8C52B}">
      <text>
        <r>
          <rPr>
            <b/>
            <sz val="9"/>
            <color indexed="81"/>
            <rFont val="Tahoma"/>
            <family val="2"/>
          </rPr>
          <t>jruff:</t>
        </r>
        <r>
          <rPr>
            <sz val="9"/>
            <color indexed="81"/>
            <rFont val="Tahoma"/>
            <family val="2"/>
          </rPr>
          <t xml:space="preserve">
Col J (Elevated Personal Sales) rate for 1 Gig+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jruff</author>
  </authors>
  <commentList>
    <comment ref="B29" authorId="0" shapeId="0" xr:uid="{3EB28A05-C630-4765-8A9A-F5F9BB845C5B}">
      <text>
        <r>
          <rPr>
            <b/>
            <sz val="9"/>
            <color indexed="81"/>
            <rFont val="Tahoma"/>
            <family val="2"/>
          </rPr>
          <t>jruff:</t>
        </r>
        <r>
          <rPr>
            <sz val="9"/>
            <color indexed="81"/>
            <rFont val="Tahoma"/>
            <family val="2"/>
          </rPr>
          <t xml:space="preserve">
Previous YTD: $1,090.25 + this week $383.25 = $1,473.50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jruff</author>
  </authors>
  <commentList>
    <comment ref="B19" authorId="0" shapeId="0" xr:uid="{A4126028-CCD4-4BC2-9E29-CBDCB8034E2C}">
      <text>
        <r>
          <rPr>
            <b/>
            <sz val="9"/>
            <color indexed="81"/>
            <rFont val="Tahoma"/>
            <family val="2"/>
          </rPr>
          <t>jruff:</t>
        </r>
        <r>
          <rPr>
            <sz val="9"/>
            <color indexed="81"/>
            <rFont val="Tahoma"/>
            <family val="2"/>
          </rPr>
          <t xml:space="preserve">
Reserve suspended this period</t>
        </r>
      </text>
    </comment>
    <comment ref="B23" authorId="0" shapeId="0" xr:uid="{DEA96557-69F1-41D7-BC35-8462E27083C7}">
      <text>
        <r>
          <rPr>
            <b/>
            <sz val="9"/>
            <color indexed="81"/>
            <rFont val="Tahoma"/>
            <family val="2"/>
          </rPr>
          <t>jruff:</t>
        </r>
        <r>
          <rPr>
            <sz val="9"/>
            <color indexed="81"/>
            <rFont val="Tahoma"/>
            <family val="2"/>
          </rPr>
          <t xml:space="preserve">
Previous YTD: $3,217.50 − $300 chargeback (Victor Skarbnik) = $2,917.50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jruff</author>
  </authors>
  <commentList>
    <comment ref="B15" authorId="0" shapeId="0" xr:uid="{90752762-136D-48B2-9B11-73E41B189658}">
      <text>
        <r>
          <rPr>
            <b/>
            <sz val="9"/>
            <color indexed="81"/>
            <rFont val="Tahoma"/>
            <family val="2"/>
          </rPr>
          <t>jruff:</t>
        </r>
        <r>
          <rPr>
            <sz val="9"/>
            <color indexed="81"/>
            <rFont val="Tahoma"/>
            <family val="2"/>
          </rPr>
          <t xml:space="preserve">
Previous YTD: $54.75 + this week $9.00 = $63.75</t>
        </r>
      </text>
    </comment>
    <comment ref="B16" authorId="0" shapeId="0" xr:uid="{2E7F0BAE-6AB3-410C-86EC-CB5080BF1F00}">
      <text>
        <r>
          <rPr>
            <b/>
            <sz val="9"/>
            <color indexed="81"/>
            <rFont val="Tahoma"/>
            <family val="2"/>
          </rPr>
          <t>jruff:</t>
        </r>
        <r>
          <rPr>
            <sz val="9"/>
            <color indexed="81"/>
            <rFont val="Tahoma"/>
            <family val="2"/>
          </rPr>
          <t xml:space="preserve">
Previous YTD: $54.75 + this week $9.00 = $63.75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jruff</author>
  </authors>
  <commentList>
    <comment ref="B17" authorId="0" shapeId="0" xr:uid="{84296614-8EE3-49D1-B9A9-039EC71C7D53}">
      <text>
        <r>
          <rPr>
            <b/>
            <sz val="9"/>
            <color indexed="81"/>
            <rFont val="Tahoma"/>
            <family val="2"/>
          </rPr>
          <t>jruff:</t>
        </r>
        <r>
          <rPr>
            <sz val="9"/>
            <color indexed="81"/>
            <rFont val="Tahoma"/>
            <family val="2"/>
          </rPr>
          <t xml:space="preserve">
First week with reserve: $99.00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F7088F6-8BDC-4BB5-96C6-1CDAB981D590}" name="Query - 220057-Iron Crest Solutions" description="Connection to the '220057-Iron Crest Solutions' query in the workbook." type="100" refreshedVersion="8" minRefreshableVersion="5">
    <extLst>
      <ext xmlns:x15="http://schemas.microsoft.com/office/spreadsheetml/2010/11/main" uri="{DE250136-89BD-433C-8126-D09CA5730AF9}">
        <x15:connection id="1ac305eb-187e-4050-adb1-aec7f098c329"/>
      </ext>
    </extLst>
  </connection>
  <connection id="2" xr16:uid="{3BE36D7D-1A0C-406B-AAEC-A200EF2C8298}" name="Query - 66037-Iron Crest - Nikolas Fisc" description="Connection to the '66037-Iron Crest - Nikolas Fisc' query in the workbook." type="100" refreshedVersion="8" minRefreshableVersion="5">
    <extLst>
      <ext xmlns:x15="http://schemas.microsoft.com/office/spreadsheetml/2010/11/main" uri="{DE250136-89BD-433C-8126-D09CA5730AF9}">
        <x15:connection id="f361e242-2482-4d2b-86b0-66c01af94558"/>
      </ext>
    </extLst>
  </connection>
  <connection id="3" xr16:uid="{3AA995E1-A6D5-47D5-8371-92D194423539}" name="Query - 66038-Iron Crest - Nicholas Mar" description="Connection to the '66038-Iron Crest - Nicholas Mar' query in the workbook." type="100" refreshedVersion="8" minRefreshableVersion="5">
    <extLst>
      <ext xmlns:x15="http://schemas.microsoft.com/office/spreadsheetml/2010/11/main" uri="{DE250136-89BD-433C-8126-D09CA5730AF9}">
        <x15:connection id="fc27eab0-0b31-4fbb-b6f3-42163c4c3169"/>
      </ext>
    </extLst>
  </connection>
  <connection id="4" xr16:uid="{DA3E870B-6BE0-4D70-9BB0-BB0F183CABAA}" name="Query - 66060-Iron Crest - Cindy Reyes" description="Connection to the '66060-Iron Crest - Cindy Reyes' query in the workbook." type="100" refreshedVersion="8" minRefreshableVersion="5">
    <extLst>
      <ext xmlns:x15="http://schemas.microsoft.com/office/spreadsheetml/2010/11/main" uri="{DE250136-89BD-433C-8126-D09CA5730AF9}">
        <x15:connection id="56a49df8-fd1b-4b4a-a89f-00db1a25086a"/>
      </ext>
    </extLst>
  </connection>
  <connection id="5" xr16:uid="{F1BBE575-3996-4D18-8C9E-33F3846A10E1}" name="Query - 66062-Iron Crest - Jose Luis Mo" description="Connection to the '66062-Iron Crest - Jose Luis Mo' query in the workbook." type="100" refreshedVersion="8" minRefreshableVersion="5">
    <extLst>
      <ext xmlns:x15="http://schemas.microsoft.com/office/spreadsheetml/2010/11/main" uri="{DE250136-89BD-433C-8126-D09CA5730AF9}">
        <x15:connection id="5d93fe06-27ea-4a4c-9897-5f5eb13ffa31"/>
      </ext>
    </extLst>
  </connection>
  <connection id="6" xr16:uid="{EDE11C82-4530-4E71-8F61-3902CA297EB3}" name="Query - 66075-Iron Crest - Daniel DeLeo" description="Connection to the '66075-Iron Crest - Daniel DeLeo' query in the workbook." type="100" refreshedVersion="8" minRefreshableVersion="5">
    <extLst>
      <ext xmlns:x15="http://schemas.microsoft.com/office/spreadsheetml/2010/11/main" uri="{DE250136-89BD-433C-8126-D09CA5730AF9}">
        <x15:connection id="e1601194-564f-4c7e-bb96-1cb372fd3e13"/>
      </ext>
    </extLst>
  </connection>
  <connection id="7" xr16:uid="{9D2E8493-EECE-4A7B-B85E-C1DF6A8AB9B4}" name="Query - 770015-Iron Crest - Maria Rico" description="Connection to the '770015-Iron Crest - Maria Rico' query in the workbook." type="100" refreshedVersion="8" minRefreshableVersion="5">
    <extLst>
      <ext xmlns:x15="http://schemas.microsoft.com/office/spreadsheetml/2010/11/main" uri="{DE250136-89BD-433C-8126-D09CA5730AF9}">
        <x15:connection id="bf4555f1-f3a3-484a-96c9-07995cfab507"/>
      </ext>
    </extLst>
  </connection>
  <connection id="8" xr16:uid="{58851162-C56C-4689-85EE-0BEB91318334}" name="Query - Master Report" description="Connection to the 'Master Report' query in the workbook." type="100" refreshedVersion="8" minRefreshableVersion="5">
    <extLst>
      <ext xmlns:x15="http://schemas.microsoft.com/office/spreadsheetml/2010/11/main" uri="{DE250136-89BD-433C-8126-D09CA5730AF9}">
        <x15:connection id="19fec299-ab17-4fc8-a2c7-4d9aa1052472"/>
      </ext>
    </extLst>
  </connection>
  <connection id="9" xr16:uid="{7BB3702B-0380-4EAE-BDE3-380EC0EC7D8B}" keepAlive="1" name="Query - WE 03-22-26 (CD 03-27-26)" description="Connection to the 'WE 03-22-26 (CD 03-27-26)' query in the workbook." type="5" refreshedVersion="0" background="1">
    <dbPr connection="Provider=Microsoft.Mashup.OleDb.1;Data Source=$Workbook$;Location=&quot;WE 03-22-26 (CD 03-27-26)&quot;;Extended Properties=&quot;&quot;" command="SELECT * FROM [WE 03-22-26 (CD 03-27-26)]"/>
  </connection>
  <connection id="10" xr16:uid="{F98BEC85-C328-4C4A-8A1B-4B6CA9AC12E4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<sst xmlns="http://schemas.openxmlformats.org/spreadsheetml/2006/main" count="9067" uniqueCount="681">
  <si>
    <t>Name</t>
  </si>
  <si>
    <t>Iron Crest Solutions</t>
  </si>
  <si>
    <t>Production period</t>
  </si>
  <si>
    <t>03/16/2026 - 03/22/2026</t>
  </si>
  <si>
    <t>Payday</t>
  </si>
  <si>
    <t>03/27/2026</t>
  </si>
  <si>
    <t>Repcode</t>
  </si>
  <si>
    <t>Office</t>
  </si>
  <si>
    <t>Team</t>
  </si>
  <si>
    <t>Company</t>
  </si>
  <si>
    <t>Power Marketing Group, LLC</t>
  </si>
  <si>
    <t>Summary</t>
  </si>
  <si>
    <t>Bonuses</t>
  </si>
  <si>
    <t>10,465.00</t>
  </si>
  <si>
    <t>Final pay:</t>
  </si>
  <si>
    <t>Additions And Deductions</t>
  </si>
  <si>
    <t>Additions</t>
  </si>
  <si>
    <t>Reason</t>
  </si>
  <si>
    <t>Amount</t>
  </si>
  <si>
    <t>FUNDING TO PAY IRON CREST AGENTS DIRECTLY [IRON CREST]</t>
  </si>
  <si>
    <t>Sales list</t>
  </si>
  <si>
    <t>Account Number</t>
  </si>
  <si>
    <t>Customer Name</t>
  </si>
  <si>
    <t>Utility</t>
  </si>
  <si>
    <t>Service Type</t>
  </si>
  <si>
    <t>Date Sold</t>
  </si>
  <si>
    <t>Status</t>
  </si>
  <si>
    <t>Client</t>
  </si>
  <si>
    <t>State</t>
  </si>
  <si>
    <t>Usage</t>
  </si>
  <si>
    <t>JACQUELINE LUNDY</t>
  </si>
  <si>
    <t>New York</t>
  </si>
  <si>
    <t>Internet</t>
  </si>
  <si>
    <t>3/19/2026</t>
  </si>
  <si>
    <t>Accepted</t>
  </si>
  <si>
    <t>Astound</t>
  </si>
  <si>
    <t>N/A</t>
  </si>
  <si>
    <t>TV</t>
  </si>
  <si>
    <t>LUIS CHEVEREZ</t>
  </si>
  <si>
    <t>3/21/2026</t>
  </si>
  <si>
    <t>WOODROW W DUNN</t>
  </si>
  <si>
    <t>3/18/2026</t>
  </si>
  <si>
    <t>ALFONZO SMITH</t>
  </si>
  <si>
    <t>Lehigh Valley</t>
  </si>
  <si>
    <t>3/22/2026</t>
  </si>
  <si>
    <t>GEORGE CABRERA</t>
  </si>
  <si>
    <t>JOSE MILLAN</t>
  </si>
  <si>
    <t>3/17/2026</t>
  </si>
  <si>
    <t>KELLY VARGAS</t>
  </si>
  <si>
    <t>ANTHONY GONZALEZ</t>
  </si>
  <si>
    <t>BINTA BAH</t>
  </si>
  <si>
    <t>3/16/2026</t>
  </si>
  <si>
    <t>EDISON MAMALLACTA</t>
  </si>
  <si>
    <t>EDUARDO QUINONES</t>
  </si>
  <si>
    <t>GREG STATON</t>
  </si>
  <si>
    <t>JAMES QUIER</t>
  </si>
  <si>
    <t>JULIO CRUZ</t>
  </si>
  <si>
    <t>MARISOL CRUZ</t>
  </si>
  <si>
    <t>3/20/2026</t>
  </si>
  <si>
    <t>MATILDE SOTO</t>
  </si>
  <si>
    <t>MIGUELINA MARTINEZ</t>
  </si>
  <si>
    <t>ROBERTO COMPOS</t>
  </si>
  <si>
    <t>YOSMERI ACOSTA</t>
  </si>
  <si>
    <t>CYNTHIA DEAN</t>
  </si>
  <si>
    <t>DAMIAN CASTRO</t>
  </si>
  <si>
    <t>DONALD PATE</t>
  </si>
  <si>
    <t>DONALD WILLIAMS</t>
  </si>
  <si>
    <t>GUILLERMO CORONADO</t>
  </si>
  <si>
    <t>HILLIARD ODOM</t>
  </si>
  <si>
    <t>MAXIMO MARTINEZ</t>
  </si>
  <si>
    <t>NASHAE ALLMOND</t>
  </si>
  <si>
    <t>Philadelphia</t>
  </si>
  <si>
    <t>RACHEL HOLLOWAY</t>
  </si>
  <si>
    <t>SAM IRBY</t>
  </si>
  <si>
    <t>Mobile</t>
  </si>
  <si>
    <t>VERNA POUGH</t>
  </si>
  <si>
    <t>Monica Diaz</t>
  </si>
  <si>
    <t>Optimum</t>
  </si>
  <si>
    <t>Jowie Ocasio</t>
  </si>
  <si>
    <t>Miguel Mejia</t>
  </si>
  <si>
    <t>Esteban Alvarez</t>
  </si>
  <si>
    <t>GABRIELLE MARSH</t>
  </si>
  <si>
    <t>1/5/2026</t>
  </si>
  <si>
    <t>Chargeback</t>
  </si>
  <si>
    <t>JOSEPH ISAAC</t>
  </si>
  <si>
    <t>2/24/2026</t>
  </si>
  <si>
    <t>AMY HATFIELD</t>
  </si>
  <si>
    <t>3/4/2026</t>
  </si>
  <si>
    <t>Earline Ford</t>
  </si>
  <si>
    <t>3/9/2026</t>
  </si>
  <si>
    <t>Robert Imbriaco</t>
  </si>
  <si>
    <t>2/13/2026</t>
  </si>
  <si>
    <t>ANA PANZO</t>
  </si>
  <si>
    <t>Customer changed mind</t>
  </si>
  <si>
    <t>CHRISTOPHE STEWART</t>
  </si>
  <si>
    <t>DALANDA BAH</t>
  </si>
  <si>
    <t>DONNA CHARLES</t>
  </si>
  <si>
    <t>FATOUMATA BARRY</t>
  </si>
  <si>
    <t>IBRAHIM JALLOH</t>
  </si>
  <si>
    <t>JANE MUSSELMAN</t>
  </si>
  <si>
    <t>JOHN WALLACE</t>
  </si>
  <si>
    <t>Outbound cancelled</t>
  </si>
  <si>
    <t>MURDENA ROPER</t>
  </si>
  <si>
    <t>NATALIE BROCK</t>
  </si>
  <si>
    <t>Order entered in error</t>
  </si>
  <si>
    <t>PATRICIA ALVAREZ</t>
  </si>
  <si>
    <t>RAMONA OLIVO</t>
  </si>
  <si>
    <t>TIM MCNEIL</t>
  </si>
  <si>
    <t>Credit policy requirements not met</t>
  </si>
  <si>
    <t>VALERIE CARTY</t>
  </si>
  <si>
    <t>Customer cancel on pre-call</t>
  </si>
  <si>
    <t>ZENAIDA CARABELLO SIME</t>
  </si>
  <si>
    <t>SIMEER SULAIMAN</t>
  </si>
  <si>
    <t>Iron Crest - Nikolas Fischer</t>
  </si>
  <si>
    <t>66037, 770007</t>
  </si>
  <si>
    <t>Personal Meters</t>
  </si>
  <si>
    <t>3,060.00</t>
  </si>
  <si>
    <t>Personal Meters Summary</t>
  </si>
  <si>
    <t>Sum</t>
  </si>
  <si>
    <t>Submitted</t>
  </si>
  <si>
    <t>Deduction</t>
  </si>
  <si>
    <t>-3,180.00</t>
  </si>
  <si>
    <t>Enrolled</t>
  </si>
  <si>
    <t>Rejected</t>
  </si>
  <si>
    <t>Pending</t>
  </si>
  <si>
    <t>Accepted rate</t>
  </si>
  <si>
    <t>58%</t>
  </si>
  <si>
    <t>Deductions</t>
  </si>
  <si>
    <t>ASTOUND 3/19 - 3/22 BLITZ - ALFONZO SMITH [IRON CREST - NIKOLAS FISCHER]</t>
  </si>
  <si>
    <t>PAID TO IRON CREST, IRON CREST WILL PAY AGENT  [IRON CREST - NIKOLAS FISCHER]</t>
  </si>
  <si>
    <t>ASTOUND 3/19 - 3/22 BLITZ - EDUARDO QUINONES [IRON CREST - NIKOLAS FISCHER]</t>
  </si>
  <si>
    <t>ASTOUND 3/19 - 3/22 BLITZ - GREG STATON [IRON CREST - NIKOLAS FISCHER]</t>
  </si>
  <si>
    <t>ASTOUND CHARGEBACK CREDIT (BUFFER) BUFFER REMAINING = 391.75 [IRON CREST - NIKOLAS FISCHER]</t>
  </si>
  <si>
    <t>Meters Details</t>
  </si>
  <si>
    <t>Personal Meters Details</t>
  </si>
  <si>
    <t>Rate</t>
  </si>
  <si>
    <t>Rejection Reason</t>
  </si>
  <si>
    <t>Meter Chargeback Details</t>
  </si>
  <si>
    <t>Personal Meter Chargeback Details</t>
  </si>
  <si>
    <t>Iron Crest - Nicholas Marotta</t>
  </si>
  <si>
    <t>66038, 770008</t>
  </si>
  <si>
    <t>2,260.00</t>
  </si>
  <si>
    <t>-2,300.00</t>
  </si>
  <si>
    <t>56%</t>
  </si>
  <si>
    <t>ASTOUND 3/19 - 3/22 BLITZ - JAMES QUIER [IRON CREST - NICHOLAS MAROTTA]</t>
  </si>
  <si>
    <t>PAID TO IRON CREST, IRON CREST WILL PAY AGENT  [IRON CREST - NICHOLAS MAROTTA]</t>
  </si>
  <si>
    <t>ASTOUND CHARGEBACK CREDIT (BUFFER) BUFFER REMAINING = 110 [IRON CREST - NICHOLAS MAROTTA]</t>
  </si>
  <si>
    <t>Iron Crest - Cindy Reyes</t>
  </si>
  <si>
    <t>100%</t>
  </si>
  <si>
    <t>ASTOUND 3/19 - 3/22 BLITZ - MATILDE SOTO [IRON CREST - CINDY ORDONEZ REYES]</t>
  </si>
  <si>
    <t>PAID TO IRON CREST, IRON CREST WILL PAY AGENT  [IRON CREST - CINDY REYES]</t>
  </si>
  <si>
    <t>Iron Crest - Jose Luis Molina</t>
  </si>
  <si>
    <t>1,850.00</t>
  </si>
  <si>
    <t>-1,930.00</t>
  </si>
  <si>
    <t>83%</t>
  </si>
  <si>
    <t>ASTOUND 3/19 - 3/22 BLITZ - JULIO CRUZ [IRON CREST - JOSE LUIS MOLINA]</t>
  </si>
  <si>
    <t>PAID TO IRON CREST, IRON CREST WILL PAY AGENT  [IRON CREST - JOSE LUIS MOLINA]</t>
  </si>
  <si>
    <t>ASTOUND 3/19 - 3/22 BLITZ - YOSMERI ACOSTA [IRON CREST - JOSE LUIS MOLINA]</t>
  </si>
  <si>
    <t>Iron Crest - Daniel DeLeon</t>
  </si>
  <si>
    <t>PAID TO IRON CREST, IRON CREST WILL PAY AGENT  [IRON CREST - DANIEL DELEON]</t>
  </si>
  <si>
    <t>Iron Crest - Samuel Chapman</t>
  </si>
  <si>
    <t>770011, 66048</t>
  </si>
  <si>
    <t>1,415.00</t>
  </si>
  <si>
    <t>24%</t>
  </si>
  <si>
    <t>PAID TO IRON CREST, IRON CREST WILL PAY AGENT  [IRON CREST - SAMUEL CHAPMAN]</t>
  </si>
  <si>
    <t>Iron Crest - Maria Rico</t>
  </si>
  <si>
    <t>1,170.00</t>
  </si>
  <si>
    <t>-1,170.00</t>
  </si>
  <si>
    <t>PAID TO IRON CREST, IRON CREST WILL PAY AGENT  [IRON CREST - MARIA RICO]</t>
  </si>
  <si>
    <t>Commissions 3/25/26</t>
  </si>
  <si>
    <t xml:space="preserve">PMG PAYOUT </t>
  </si>
  <si>
    <t>Spreadseet confirmation</t>
  </si>
  <si>
    <t>Totals:  Column B/H/N</t>
  </si>
  <si>
    <t>Iron Crest Employee</t>
  </si>
  <si>
    <t>Gross Commissions</t>
  </si>
  <si>
    <t>Connects</t>
  </si>
  <si>
    <t>Commission After Deductions</t>
  </si>
  <si>
    <t>Reserve-15%</t>
  </si>
  <si>
    <t>YTD Reserve Balance</t>
  </si>
  <si>
    <t>NET BONUS</t>
  </si>
  <si>
    <t>Stefano Override</t>
  </si>
  <si>
    <t>Joei Override</t>
  </si>
  <si>
    <t>Sean Override</t>
  </si>
  <si>
    <t>Dan Override</t>
  </si>
  <si>
    <t>Iron Crest Overrides</t>
  </si>
  <si>
    <t>NET COMP</t>
  </si>
  <si>
    <t>Direct Deposit Fee</t>
  </si>
  <si>
    <t>PAYROLL TOTAL</t>
  </si>
  <si>
    <t>Comments</t>
  </si>
  <si>
    <t>Nik Fischer</t>
  </si>
  <si>
    <t>Nick Marotta</t>
  </si>
  <si>
    <t>Sam Chapman</t>
  </si>
  <si>
    <t xml:space="preserve">*Incurred Chargebacks and was upside down.  Took his commission to pay out of his reserve. Iron Crest received -190 chargeback from Sam. </t>
  </si>
  <si>
    <t>Jose Molina</t>
  </si>
  <si>
    <t>Cindy Reyes</t>
  </si>
  <si>
    <t>Nicholas Digiamo</t>
  </si>
  <si>
    <t>Jeffrey Scott</t>
  </si>
  <si>
    <t>Stefano Fischer</t>
  </si>
  <si>
    <t>Joei Ruffino</t>
  </si>
  <si>
    <t>Dan DeLeon</t>
  </si>
  <si>
    <t>SMF</t>
  </si>
  <si>
    <t xml:space="preserve">TOTAL </t>
  </si>
  <si>
    <t xml:space="preserve">Operations Override (Joei/Stefano) </t>
  </si>
  <si>
    <t xml:space="preserve">Iron Crest Net Overrides </t>
  </si>
  <si>
    <t>Total Overrides Paid</t>
  </si>
  <si>
    <t>IRON CREST ORDERS</t>
  </si>
  <si>
    <t>Cust Name</t>
  </si>
  <si>
    <t>Service</t>
  </si>
  <si>
    <t xml:space="preserve">Rep </t>
  </si>
  <si>
    <t>Provider</t>
  </si>
  <si>
    <t>SR3</t>
  </si>
  <si>
    <t>Speed</t>
  </si>
  <si>
    <t>Rep</t>
  </si>
  <si>
    <t>Leader</t>
  </si>
  <si>
    <t>Dan/Other Manager</t>
  </si>
  <si>
    <t>SMF  Director</t>
  </si>
  <si>
    <t>Stefano- Operations</t>
  </si>
  <si>
    <t>Joei- Accounting</t>
  </si>
  <si>
    <t>Iron Crest Executive Pay</t>
  </si>
  <si>
    <t>Iron Crest Profit</t>
  </si>
  <si>
    <t>50 Mbps</t>
  </si>
  <si>
    <t>150 Mbps</t>
  </si>
  <si>
    <t>300 Mbps</t>
  </si>
  <si>
    <t>600 Mbps</t>
  </si>
  <si>
    <t>1 Gig</t>
  </si>
  <si>
    <t>1 Gig+</t>
  </si>
  <si>
    <t>Unlm. mobile</t>
  </si>
  <si>
    <t>IRON CREST SOLUTIONS — COMMISSION RULES &amp; REFERENCE</t>
  </si>
  <si>
    <t>Last Updated: 3/25/2026 | Created from initial setup conversation with Claude</t>
  </si>
  <si>
    <t>SECTION 1: COMPANY STRUCTURE</t>
  </si>
  <si>
    <t>Company:</t>
  </si>
  <si>
    <t>Iron Crest Solutions (under Power Marketing Group, LLC)</t>
  </si>
  <si>
    <t>Primary Provider:</t>
  </si>
  <si>
    <t>Astound (active)</t>
  </si>
  <si>
    <t>Former Provider:</t>
  </si>
  <si>
    <t>Optimum (no longer active after 3/27/2026 payroll)</t>
  </si>
  <si>
    <t>PMG Account Code:</t>
  </si>
  <si>
    <t>220057 (Iron Crest Solutions)</t>
  </si>
  <si>
    <t>SECTION 2: ORG STRUCTURE &amp; ROLES</t>
  </si>
  <si>
    <t>Person</t>
  </si>
  <si>
    <t>Role &amp; Notes</t>
  </si>
  <si>
    <t>Nikolas (Nik) Fischer</t>
  </si>
  <si>
    <t>Owner/Rep. Gets Col H (full Iron Crest Executive Pay) on personal sales. Pools with Nick, splits 50/50. NO reserve.</t>
  </si>
  <si>
    <t>Nicholas (Nick) Marotta</t>
  </si>
  <si>
    <t>Owner/Rep. Gets Col H (full Iron Crest Executive Pay) on personal sales. Pools with Nik, splits 50/50. NO reserve.</t>
  </si>
  <si>
    <t>Jose Luis Molina</t>
  </si>
  <si>
    <t>Maria Rico</t>
  </si>
  <si>
    <t>Samuel (Sam) Chapman</t>
  </si>
  <si>
    <t>Leader. Col C rate. No manager above him — no manager override on his sales. 15% reserve.</t>
  </si>
  <si>
    <t>Daniel (Dan) DeLeon</t>
  </si>
  <si>
    <t>Manager. Col D rate on personal sales. $10 override on team sales (Jose/Cindy/Maria). 15% reserve.</t>
  </si>
  <si>
    <t>Accounting. Fixed override (Comp Plan Col G). Override on ALL sales including owner sales.</t>
  </si>
  <si>
    <t>Sean (SMF)</t>
  </si>
  <si>
    <t>Director of Sales. Fixed override on 300 Mbps+ only (Col E). Does NOT get override on owner sales.</t>
  </si>
  <si>
    <t>⚠ Dan &amp; SMF do NOT get overrides on owner (Nik/Nick) sales.</t>
  </si>
  <si>
    <t>⚠ Stefano &amp; Joei DO get overrides on owner sales — paid from Iron Crest profit (Row 20), NOT owner commissions.</t>
  </si>
  <si>
    <t>⚠ Manager bonus: $15/order (instead of $10) when team hits 100+ connects/week.</t>
  </si>
  <si>
    <t>SECTION 3: COMMISSION CALCULATION RULES</t>
  </si>
  <si>
    <t>Commissions Paid On:</t>
  </si>
  <si>
    <t>Installed/Accepted orders only (Status = 'Accepted' or 'Enrolled' on Master Report)</t>
  </si>
  <si>
    <t>Chargeback Window:</t>
  </si>
  <si>
    <t>Customer must stay active 90 days post-install. If cancelled within 90 days, full chargeback.</t>
  </si>
  <si>
    <t>SPEED TIER MAPPING:</t>
  </si>
  <si>
    <t>Usage 1500 = 1 Gig+</t>
  </si>
  <si>
    <t>Usage 1000 = 1 Gig</t>
  </si>
  <si>
    <t>Usage 600 = 600 Mbps</t>
  </si>
  <si>
    <t>Usage 300 = 300 Mbps</t>
  </si>
  <si>
    <t>Usage 150 = 150 Mbps</t>
  </si>
  <si>
    <t>Usage 5 = Unlimited Mobile</t>
  </si>
  <si>
    <t>Usage 1 = TV</t>
  </si>
  <si>
    <t>RATES BY ROLE:</t>
  </si>
  <si>
    <t>Owners (Nik &amp; Nick):</t>
  </si>
  <si>
    <t>Col H (Iron Crest Executive Pay) — full all-in rate. Pool sales, split 50/50.</t>
  </si>
  <si>
    <t>Leaders (Jose, Cindy, Maria, Sam):</t>
  </si>
  <si>
    <t>Col C (Leader rate) from Comp Plan.</t>
  </si>
  <si>
    <t>Managers (Dan, future mgrs):</t>
  </si>
  <si>
    <t>Col D (Manager rate) on personal sales.</t>
  </si>
  <si>
    <t>Reps (future hires):</t>
  </si>
  <si>
    <t>Col B (Rep rate) from Comp Plan.</t>
  </si>
  <si>
    <t>SECTION 4: RESERVE POLICY</t>
  </si>
  <si>
    <t>Reserve Rate:</t>
  </si>
  <si>
    <t>15% of gross commission (calculated on gross BEFORE chargebacks)</t>
  </si>
  <si>
    <t>Reserve Cap:</t>
  </si>
  <si>
    <t>$2,500 — stop deducting once YTD reserve reaches $2,500</t>
  </si>
  <si>
    <t>Exempt from Reserve:</t>
  </si>
  <si>
    <t>Owners (Nik Fischer &amp; Nick Marotta) — NO reserve</t>
  </si>
  <si>
    <t>Reserve applies to:</t>
  </si>
  <si>
    <t>All leaders, managers, and reps</t>
  </si>
  <si>
    <t>Chargeback from reserve:</t>
  </si>
  <si>
    <t>Rep's original commission deducted from YTD reserve. Iron Crest profit portion absorbed by Iron Crest (deducted from Col M).</t>
  </si>
  <si>
    <t>NET COMP formula:</t>
  </si>
  <si>
    <t>Gross commission (before chargebacks) minus 15% reserve = NET COMP. Chargebacks hit YTD reserve, NOT current paycheck.</t>
  </si>
  <si>
    <t>YTD Reserve formula:</t>
  </si>
  <si>
    <t>Prior YTD Reserve - Chargebacks (rep portion) + New 15% Reserve = New YTD Reserve</t>
  </si>
  <si>
    <t>SECTION 5: OVERRIDE RULES</t>
  </si>
  <si>
    <t>Override Chain (per installed order):</t>
  </si>
  <si>
    <t>1. Seller gets paid (Rep/Leader/Manager rate based on role)</t>
  </si>
  <si>
    <t>2. If seller has a Manager → Manager gets $10 override ($15 at 100+ connects/week)</t>
  </si>
  <si>
    <t>3. SMF (Sean) gets Col E override on 300 Mbps+ orders (NOT on owner sales)</t>
  </si>
  <si>
    <t>4. Stefano gets Col F override on 150 Mbps+ orders (ALL sales including owners)</t>
  </si>
  <si>
    <t>5. Joei gets Col G override on 150 Mbps+ orders (ALL sales including owners)</t>
  </si>
  <si>
    <t>6. Iron Crest Overrides (Col M) = remaining profit per sale</t>
  </si>
  <si>
    <t>Owner sales override treatment:</t>
  </si>
  <si>
    <t>Stefano &amp; Joei overrides on owner sales shown on Row 20 (Operations Override), deducted from Iron Crest Net Overrides.</t>
  </si>
  <si>
    <t>SECTION 6: PMG RECONCILIATION</t>
  </si>
  <si>
    <t>PMG Payout formula:</t>
  </si>
  <si>
    <t>B19 (Gross Commissions) + H19 (Blitz Bonuses) + M22 (Total Overrides Paid) = PMG Payout</t>
  </si>
  <si>
    <t>Blitz Bonuses (Col H):</t>
  </si>
  <si>
    <t>Total Overrides Paid (M22):</t>
  </si>
  <si>
    <t>Direct Deposit Fee:</t>
  </si>
  <si>
    <t>$2.50 per rep receiving payout. Not applied to owners or zero-pay reps.</t>
  </si>
  <si>
    <t>SECTION 7: WEEKLY WORKFLOW</t>
  </si>
  <si>
    <t>1. Open this workbook</t>
  </si>
  <si>
    <t>2. Open new PMG file in separate Excel window</t>
  </si>
  <si>
    <t>3. Copy new Master Report + rep tabs into this workbook (rename Master Report with date)</t>
  </si>
  <si>
    <t>4. Open Claude add-in: 'New week — build payout sheet for WE [date]'</t>
  </si>
  <si>
    <t>5. Claude reads Master Report, applies Comp Plan rates, creates new payout tab</t>
  </si>
  <si>
    <t>I19 (Stefano) + J19 (Joei) + K19 (SMF) + L19 (Dan) + M19 (Iron Crest Overrides)</t>
  </si>
  <si>
    <t>AIDA RODRIQUEZ</t>
  </si>
  <si>
    <t>3/27/2026</t>
  </si>
  <si>
    <t>RICHARD LANCE</t>
  </si>
  <si>
    <t>3/26/2026</t>
  </si>
  <si>
    <t>SUSAN KEHM</t>
  </si>
  <si>
    <t>3/25/2026</t>
  </si>
  <si>
    <t>SUZANNE MANIGO</t>
  </si>
  <si>
    <t>NICOLE KONKUS</t>
  </si>
  <si>
    <t>ANA D CRUZ</t>
  </si>
  <si>
    <t>ANTHONY FELLER</t>
  </si>
  <si>
    <t>BRIAN NETZGAR</t>
  </si>
  <si>
    <t>3/28/2026</t>
  </si>
  <si>
    <t>DEAN STEIN</t>
  </si>
  <si>
    <t>3/29/2026</t>
  </si>
  <si>
    <t>JOAN PFEIFFER</t>
  </si>
  <si>
    <t>JULIA OLIVERA</t>
  </si>
  <si>
    <t>MARIA AVILES</t>
  </si>
  <si>
    <t>3/24/2026</t>
  </si>
  <si>
    <t>MARLYN OLIVO</t>
  </si>
  <si>
    <t>SHIRLEY A BINDER</t>
  </si>
  <si>
    <t>YOLANDA CORPORAN</t>
  </si>
  <si>
    <t>JESUS CORDERO</t>
  </si>
  <si>
    <t>VICTOR TORRES</t>
  </si>
  <si>
    <t>ALFRED W WILLIAMS</t>
  </si>
  <si>
    <t>EILEEN KULP</t>
  </si>
  <si>
    <t>MARY ROMANSKY</t>
  </si>
  <si>
    <t>STANLEY WILLAUER</t>
  </si>
  <si>
    <t>SULAIMAN HAQQ</t>
  </si>
  <si>
    <t>Alex Gonzalez</t>
  </si>
  <si>
    <t>2/19/2026</t>
  </si>
  <si>
    <t>John Pressher</t>
  </si>
  <si>
    <t>12/2/2025</t>
  </si>
  <si>
    <t>AUBREY HALLINAN</t>
  </si>
  <si>
    <t>Customer req cancel via ivr</t>
  </si>
  <si>
    <t>EGYPT JACKSON</t>
  </si>
  <si>
    <t>LISA ARENAS</t>
  </si>
  <si>
    <t>NANCY SITLER</t>
  </si>
  <si>
    <t>REGGIE SMITH</t>
  </si>
  <si>
    <t>ROSLYN BEMBRY</t>
  </si>
  <si>
    <t>STEVEN SMITH</t>
  </si>
  <si>
    <t>Incomplete order</t>
  </si>
  <si>
    <t>SUZANNE DEROHN</t>
  </si>
  <si>
    <t>TASHA GREEN</t>
  </si>
  <si>
    <t>TYRONE SMITH</t>
  </si>
  <si>
    <t>VALERIE VALDEZ</t>
  </si>
  <si>
    <t>Customer cancel at door</t>
  </si>
  <si>
    <t>BEVERLY DEL SANTRO</t>
  </si>
  <si>
    <t>Trg canceled order entry error</t>
  </si>
  <si>
    <t>BRAD HENDERSHOT</t>
  </si>
  <si>
    <t>3/23/2026</t>
  </si>
  <si>
    <t>DAWN STERNER</t>
  </si>
  <si>
    <t>Fraud/theft</t>
  </si>
  <si>
    <t>GARY MCQUAGGE</t>
  </si>
  <si>
    <t>SANDRA WAMBOLD</t>
  </si>
  <si>
    <t>03/23/2026 - 03/29/2026</t>
  </si>
  <si>
    <t>04/03/2026</t>
  </si>
  <si>
    <t>7,630.00</t>
  </si>
  <si>
    <t>7%</t>
  </si>
  <si>
    <t>OPTIMUM CHARGEBACK CREDIT (BUFFER) BUFFER REMAINING = 236 [IRON CREST - NIKOLAS FISCHER]</t>
  </si>
  <si>
    <t>43%</t>
  </si>
  <si>
    <t>1,110.00</t>
  </si>
  <si>
    <t>-1,110.00</t>
  </si>
  <si>
    <t>1,010.00</t>
  </si>
  <si>
    <t>-1,010.00</t>
  </si>
  <si>
    <t>Iron Crest - Monica Rico</t>
  </si>
  <si>
    <t>50%</t>
  </si>
  <si>
    <t>PAID TO IRON CREST, IRON CREST WILL PAY AGENT  [IRON CREST - MONICA RICO]</t>
  </si>
  <si>
    <t>4,070.00</t>
  </si>
  <si>
    <t>-4,070.00</t>
  </si>
  <si>
    <t>67%</t>
  </si>
  <si>
    <t>0%</t>
  </si>
  <si>
    <t>OPTIMUM CHARGEBACK CREDIT (BUFFER) BUFFER REMAINING = 3303 [IRON CREST - MARIA RICO]</t>
  </si>
  <si>
    <t>Commissions 3/29/26</t>
  </si>
  <si>
    <t>Spreadsheet confirmation</t>
  </si>
  <si>
    <t>CHARGEBACKS</t>
  </si>
  <si>
    <t>Monica Rico</t>
  </si>
  <si>
    <t>New - Leader under Jose/Dan</t>
  </si>
  <si>
    <t>Jose (66062)</t>
  </si>
  <si>
    <t>Cindy (66060)</t>
  </si>
  <si>
    <t>Monica (66094)</t>
  </si>
  <si>
    <t>$70 override from Jose's 7 team sales ($10 × 7)</t>
  </si>
  <si>
    <t>IRON CREST SOLUTIONS</t>
  </si>
  <si>
    <t>Weekly Payout Report — WE 3/29/2026</t>
  </si>
  <si>
    <t>Production Period: 03/23/2026 – 03/29/2026  |  Payday: 04/03/2026</t>
  </si>
  <si>
    <t>WEEKLY P&amp;L SNAPSHOT</t>
  </si>
  <si>
    <t>PMG Funding Received</t>
  </si>
  <si>
    <t>Less: Rep/Leader Commissions</t>
  </si>
  <si>
    <t>Less: Stefano Override</t>
  </si>
  <si>
    <t>Less: Joei Override</t>
  </si>
  <si>
    <t>Less: SMF (Sean) Override</t>
  </si>
  <si>
    <t>Less: Dan Override</t>
  </si>
  <si>
    <t>Less: Direct Deposit Fees</t>
  </si>
  <si>
    <t>IRON CREST NET PROFIT</t>
  </si>
  <si>
    <t>OWNER COMPENSATION</t>
  </si>
  <si>
    <t>Nik Fischer Sales</t>
  </si>
  <si>
    <t>Nick Marotta Sales</t>
  </si>
  <si>
    <t>3 orders</t>
  </si>
  <si>
    <t>NETZGAR (1G), WILLAUER (150), ROMANSKY (150)</t>
  </si>
  <si>
    <t>Combined Owner Pool</t>
  </si>
  <si>
    <t>50/50 Split → Each Owner Receives</t>
  </si>
  <si>
    <t>Iron Crest Net Profit (above)</t>
  </si>
  <si>
    <t>TOTAL OWNER INCOME (each)</t>
  </si>
  <si>
    <t>PAYROLL BREAKDOWN</t>
  </si>
  <si>
    <t>Employee</t>
  </si>
  <si>
    <t>Gross Comm.</t>
  </si>
  <si>
    <t>Reserve (15%)</t>
  </si>
  <si>
    <t>YTD Reserve</t>
  </si>
  <si>
    <t>DD Fee</t>
  </si>
  <si>
    <t>PAYROLL</t>
  </si>
  <si>
    <t>Jose Molina (team)</t>
  </si>
  <si>
    <t>SMF (Sean)</t>
  </si>
  <si>
    <t>TOTAL PAYROLL</t>
  </si>
  <si>
    <t>OVERRIDE DETAIL</t>
  </si>
  <si>
    <t>Override Recipient</t>
  </si>
  <si>
    <t>Sam's Orders</t>
  </si>
  <si>
    <t>Jose Team Orders</t>
  </si>
  <si>
    <t>Owner Orders</t>
  </si>
  <si>
    <t>TOTAL</t>
  </si>
  <si>
    <t>TOTAL PER GROUP</t>
  </si>
  <si>
    <t>ALL ACCEPTED ORDERS (27)</t>
  </si>
  <si>
    <t>Customer</t>
  </si>
  <si>
    <t>Tier</t>
  </si>
  <si>
    <t>Sold By</t>
  </si>
  <si>
    <t>Exec Rate</t>
  </si>
  <si>
    <t>IC Profit</t>
  </si>
  <si>
    <t>TOTALS</t>
  </si>
  <si>
    <t>27 orders</t>
  </si>
  <si>
    <t>Original Rep</t>
  </si>
  <si>
    <t>Rep Reserve Hit</t>
  </si>
  <si>
    <t>Maria Rico (→ Jose)</t>
  </si>
  <si>
    <t>Nik Fischer (Owner)</t>
  </si>
  <si>
    <t>TOTAL CHARGEBACK IMPACT</t>
  </si>
  <si>
    <t>Less: Chargeback Loss (IC portion)</t>
  </si>
  <si>
    <t>PMG Chargeback</t>
  </si>
  <si>
    <t>IC Net Loss</t>
  </si>
  <si>
    <t>See chargeback detail (Row 78)</t>
  </si>
  <si>
    <t>Owners pool: Nik $270 + Nick $770 + Monica $400 = $1,440 / 2 = $720 each</t>
  </si>
  <si>
    <t>Jose 3 + Cindy 3 = 6 connects. Monica Konkus moved to owner pool.</t>
  </si>
  <si>
    <t>2 orders</t>
  </si>
  <si>
    <t>JESUS CORDERO (300), NICOLE KONKUS (1G+ via Monica)</t>
  </si>
  <si>
    <t>Sean M. Fischer</t>
  </si>
  <si>
    <t>Elevated Personal Sales (Stefano/Andrew/Sean)</t>
  </si>
  <si>
    <t>Andrew Unglert</t>
  </si>
  <si>
    <t>New rep. Elevated Personal Sales rate (Col J). Transitions to standard manager comp once he builds a qualifying team. 15% reserve.</t>
  </si>
  <si>
    <t>SECTION 8: AMENDED SPECIAL COMP PLAN — PERSONAL SALES</t>
  </si>
  <si>
    <t>Effective Date:</t>
  </si>
  <si>
    <t>TBD — temporary elevated plan, duration unknown</t>
  </si>
  <si>
    <t>Representatives:</t>
  </si>
  <si>
    <t>Stefano Fischer, Andrew Unglert, Sean (SMF)</t>
  </si>
  <si>
    <t>Rate Column:</t>
  </si>
  <si>
    <t>Col J (Elevated Personal Sales) on Comp Plan tab. All three share the same rates.</t>
  </si>
  <si>
    <t>Transition:</t>
  </si>
  <si>
    <t>Each rep transitions to standard manager comp (Col D) once they build and develop a team that qualifies them for overrides.</t>
  </si>
  <si>
    <t>STEFANO — SPECIAL RULES</t>
  </si>
  <si>
    <t>Personal Sales Rate:</t>
  </si>
  <si>
    <t>Col J (Elevated Personal Sales). No $10 operations override on his own personal sales.</t>
  </si>
  <si>
    <t>Operations Override (Col F):</t>
  </si>
  <si>
    <t>Still receives $10 Col F override on OTHER people's sales (all sales including owners) — unchanged.</t>
  </si>
  <si>
    <t>No Override on Own Reps:</t>
  </si>
  <si>
    <t>Stefano does NOT receive $10 operations override on sales from reps under him — in perpetuity.</t>
  </si>
  <si>
    <t>Sean's Override on Stefano:</t>
  </si>
  <si>
    <t>Sean's Col E override on Stefano's sales reduced to $15 (where applicable) until Stefano qualifies for manager comp, then Sean resumes normal Col E overrides.</t>
  </si>
  <si>
    <t>ANDREW UNGLERT — SPECIAL RULES</t>
  </si>
  <si>
    <t>Col J (Elevated Personal Sales).</t>
  </si>
  <si>
    <t>Sean's Override on Andrew:</t>
  </si>
  <si>
    <t>Sean's Col E override on Andrew's sales reduced to $15 (where applicable) until Andrew qualifies for manager comp, then Sean resumes normal Col E overrides.</t>
  </si>
  <si>
    <t>SEAN (SMF) — PERSONAL SALES RULES</t>
  </si>
  <si>
    <t>Col J (Elevated Personal Sales). Sean uses these rates ONLY when he personally sells.</t>
  </si>
  <si>
    <t>Overrides on Sean's Sales:</t>
  </si>
  <si>
    <t>Sean's Col E Override:</t>
  </si>
  <si>
    <t>Sean does NOT receive a Col E override on his own personal sales. Col E still applies on all other reps' sales as normal.</t>
  </si>
  <si>
    <t>Dan Override:</t>
  </si>
  <si>
    <t>Dan does NOT receive manager override on Sean's personal sales.</t>
  </si>
  <si>
    <t>⚠ SUMMARY — OVERRIDE EXCEPTIONS FOR THIS PLAN</t>
  </si>
  <si>
    <t>⚠ Stefano's personal sales: No $10 self-override. Sean's override reduced to $15. All other overrides normal.</t>
  </si>
  <si>
    <t>⚠ Andrew's personal sales: Sean's override reduced to $15. All other overrides normal.</t>
  </si>
  <si>
    <t>⚠ Stefano does NOT earn $10 override on his own reps' sales — in perpetuity (even after transition).</t>
  </si>
  <si>
    <t>Operations. Fixed override (Comp Plan Col F) on OTHER people's sales. Override on ALL sales including owner sales. NO $10 override on his own personal sales or his reps' sales (in perpetuity). Personal sales paid at Col J (Elevated). See Section 8.</t>
  </si>
  <si>
    <t>NO overrides paid on Sean's personal sales EXCEPT: Joei (Col G) and Iron Crest (Col I). Stefano does NOT receive Col F override on Sean's personal sales.</t>
  </si>
  <si>
    <t>⚠ Sean's personal sales: Only Joei (Col G) and Iron Crest (Col I) receive overrides. No Stefano (Col F), no Col E, no Dan override.</t>
  </si>
  <si>
    <t>Rep Comm</t>
  </si>
  <si>
    <t>Commission Statement — Sam Chapman</t>
  </si>
  <si>
    <t>Week Ending: 3/29/2026  |  Payday: 04/03/2026</t>
  </si>
  <si>
    <t>YOUR ACCEPTED ORDERS</t>
  </si>
  <si>
    <t>Your Commission</t>
  </si>
  <si>
    <t>16 orders</t>
  </si>
  <si>
    <t>COMPENSATION SUMMARY</t>
  </si>
  <si>
    <t>Gross Commission</t>
  </si>
  <si>
    <t>Less: Reserve (15%)</t>
  </si>
  <si>
    <t>No chargebacks this period.</t>
  </si>
  <si>
    <t>Commission Statement — Jose Molina (Team)</t>
  </si>
  <si>
    <t>Includes: Jose, Cindy Reyes, Maria Rico (treated as one unit)</t>
  </si>
  <si>
    <t>Commission</t>
  </si>
  <si>
    <t>Jose</t>
  </si>
  <si>
    <t>Cindy</t>
  </si>
  <si>
    <t>6 orders</t>
  </si>
  <si>
    <t>Original Seller</t>
  </si>
  <si>
    <t>Reserve Hit</t>
  </si>
  <si>
    <t>Chargeback (from reserve)</t>
  </si>
  <si>
    <t>Commission Statement — Nik Fischer</t>
  </si>
  <si>
    <t>Impact</t>
  </si>
  <si>
    <t>$0 (buffer covered)</t>
  </si>
  <si>
    <t>Reserve:</t>
  </si>
  <si>
    <t>N/A (Owner)</t>
  </si>
  <si>
    <t>NET COMP (50/50 pool split)</t>
  </si>
  <si>
    <t>Commission Statement — Nick Marotta</t>
  </si>
  <si>
    <t>6. Claude creates individual Rep Commission Statement sub-tabs (filtered orders, commissions, chargebacks per rep)</t>
  </si>
  <si>
    <t>7. Review and confirm numbers before processing payroll</t>
  </si>
  <si>
    <t>8. Save workbook — all weeks stay as historical record</t>
  </si>
  <si>
    <t>Leader. Col C rate. Reports to Dan. Individual comp — Jose Team dissolved effective 4/2026 payroll. 15% reserve.</t>
  </si>
  <si>
    <t>Leader. Col C rate. Reports to Dan. Individual comp — no longer pooled with Jose (effective 4/2026). 15% reserve.</t>
  </si>
  <si>
    <t>Less: DD Fee</t>
  </si>
  <si>
    <t>SHANELLE TUCKER</t>
  </si>
  <si>
    <t>4/1/2026</t>
  </si>
  <si>
    <t>SHIRLEY MORRIS</t>
  </si>
  <si>
    <t>4/2/2026</t>
  </si>
  <si>
    <t>TAMEYA TAYLOR</t>
  </si>
  <si>
    <t>DC Metro</t>
  </si>
  <si>
    <t>4/4/2026</t>
  </si>
  <si>
    <t>THERESA KUGELMAN</t>
  </si>
  <si>
    <t>3/30/2026</t>
  </si>
  <si>
    <t>ANDREW WILLIAMS</t>
  </si>
  <si>
    <t>ARCADIO DEJESUS</t>
  </si>
  <si>
    <t>CHRISTINE STERNER</t>
  </si>
  <si>
    <t>4/3/2026</t>
  </si>
  <si>
    <t>CRISTAL MARMOL</t>
  </si>
  <si>
    <t>DAMIAN ARROYO</t>
  </si>
  <si>
    <t>4/5/2026</t>
  </si>
  <si>
    <t>DARLINE LOCKETT</t>
  </si>
  <si>
    <t>DEANGELO WILLIAMS</t>
  </si>
  <si>
    <t>DIANA M GUTMAN</t>
  </si>
  <si>
    <t>EDWARD FLOYD</t>
  </si>
  <si>
    <t>ERIC BELFORT</t>
  </si>
  <si>
    <t>3/31/2026</t>
  </si>
  <si>
    <t>EVY BOURGEIOS</t>
  </si>
  <si>
    <t>GLADYS LABOR</t>
  </si>
  <si>
    <t>GLADYS MARTINEZ</t>
  </si>
  <si>
    <t>IRVIN SWEET</t>
  </si>
  <si>
    <t>IVETTE VELEZQUEZ</t>
  </si>
  <si>
    <t>JANE M CHARLES</t>
  </si>
  <si>
    <t>JEROME HANEY</t>
  </si>
  <si>
    <t>JESS RODRIGUEZ</t>
  </si>
  <si>
    <t>JOANN PALESTRINI</t>
  </si>
  <si>
    <t>JOCEY VAGA</t>
  </si>
  <si>
    <t>LEONARD WHITMORE</t>
  </si>
  <si>
    <t>MALIK JOHNSON</t>
  </si>
  <si>
    <t>MAMADU JALLOH</t>
  </si>
  <si>
    <t>MARIA GONZALEZ</t>
  </si>
  <si>
    <t>MONIQUE WHEELER</t>
  </si>
  <si>
    <t>NAYSHA CLARKE</t>
  </si>
  <si>
    <t>RAMON E PICHARDO</t>
  </si>
  <si>
    <t>RAPHAEL MARSH</t>
  </si>
  <si>
    <t>ROBERT WOODARD</t>
  </si>
  <si>
    <t>ROSALINDA MORALES</t>
  </si>
  <si>
    <t>Victor Skarbnik</t>
  </si>
  <si>
    <t>2/25/2026</t>
  </si>
  <si>
    <t>SANDRA STROHL</t>
  </si>
  <si>
    <t>SHADE WILSON</t>
  </si>
  <si>
    <t>VERONICA GAFFORD</t>
  </si>
  <si>
    <t>WILLIAM SAYLOR</t>
  </si>
  <si>
    <t>Customer req cancel via asapp</t>
  </si>
  <si>
    <t>BERNICE SANTIAGO</t>
  </si>
  <si>
    <t>Customer cancelled</t>
  </si>
  <si>
    <t>BROOKS NARONE</t>
  </si>
  <si>
    <t>CAROL GISCHEL</t>
  </si>
  <si>
    <t>CHRISTOPHE LEIBY</t>
  </si>
  <si>
    <t>ESMELYN BELTRE</t>
  </si>
  <si>
    <t>FRANK GALASSO</t>
  </si>
  <si>
    <t>FRED WALKER</t>
  </si>
  <si>
    <t>GERALDINE ALVARADO</t>
  </si>
  <si>
    <t>GREGORY GROSS</t>
  </si>
  <si>
    <t>JARED K FUTCH</t>
  </si>
  <si>
    <t>JOANN STEWART</t>
  </si>
  <si>
    <t>JOSE PADILLA</t>
  </si>
  <si>
    <t>LAWRENCE CHATMAN</t>
  </si>
  <si>
    <t>LEE THOMPSON</t>
  </si>
  <si>
    <t>LEROY GREEN</t>
  </si>
  <si>
    <t>MENSON THERESIAS</t>
  </si>
  <si>
    <t>MICHAEL FREY</t>
  </si>
  <si>
    <t>MICHAEL YEAKEL</t>
  </si>
  <si>
    <t>NANCY RIVERA</t>
  </si>
  <si>
    <t>PAULINE T DEBASI</t>
  </si>
  <si>
    <t>REGINALD MARTIN</t>
  </si>
  <si>
    <t>ROMAN LUGO</t>
  </si>
  <si>
    <t>Iron Crest - Richard Placencia</t>
  </si>
  <si>
    <t>03/30/2026 - 04/05/2026</t>
  </si>
  <si>
    <t>04/10/2026</t>
  </si>
  <si>
    <t>Office Meters Summary</t>
  </si>
  <si>
    <t>51%</t>
  </si>
  <si>
    <t>Office Meters Details</t>
  </si>
  <si>
    <t>Agent Name</t>
  </si>
  <si>
    <t>Iron Crest - Jeffrey Scott</t>
  </si>
  <si>
    <t>17,760.00</t>
  </si>
  <si>
    <t>17,506.50</t>
  </si>
  <si>
    <t>MARCH OPTIMUM/ASTOUND INCENTIVE (174 INSTALLS X 15/INSTALL) [IRON CREST]</t>
  </si>
  <si>
    <t>MARCH ONBOARDING COSTS BALANCE OWED = 0 [IRON CREST SOLUTIONS]</t>
  </si>
  <si>
    <t>MARCH ASTOUND PA/MD/DC INCENTIVE (73 INSTALLS X 40/INSTALL) [IRON CREST]</t>
  </si>
  <si>
    <t>5,240.00</t>
  </si>
  <si>
    <t>-5,240.00</t>
  </si>
  <si>
    <t>59%</t>
  </si>
  <si>
    <t>1,140.00</t>
  </si>
  <si>
    <t>-1,140.00</t>
  </si>
  <si>
    <t>1,200.00</t>
  </si>
  <si>
    <t>-1,200.00</t>
  </si>
  <si>
    <t>4,450.00</t>
  </si>
  <si>
    <t>-4,450.00</t>
  </si>
  <si>
    <t>OPTIMUM CHARGEBACK CREDIT (BUFFER) BUFFER REMAINING = 2913 [IRON CREST - MARIA RICO]</t>
  </si>
  <si>
    <t>Commissions 4/10/26</t>
  </si>
  <si>
    <t>Jose 3 connects. Maria chargeback $300 from reserve (team).</t>
  </si>
  <si>
    <t>$30 override from Jose's 3 team orders ($10 × 3)</t>
  </si>
  <si>
    <t>Unlm. Mobile</t>
  </si>
  <si>
    <t>VICTOR SKARBNIK</t>
  </si>
  <si>
    <t>Weekly Payout Report — WE 4/5/2026</t>
  </si>
  <si>
    <t>Production Period: 03/30/2026 – 04/05/2026  |  Payday: 04/10/2026</t>
  </si>
  <si>
    <t>Buffer covered at PMG. $300 from Jose reserve → IC.</t>
  </si>
  <si>
    <t>Nik Fischer Personal Sales</t>
  </si>
  <si>
    <t>Nick Marotta Personal Sales</t>
  </si>
  <si>
    <t>Owner Pool / Split</t>
  </si>
  <si>
    <t>Chargeback Recovery (Jose Reserve)</t>
  </si>
  <si>
    <t>TOTAL OWNER INCOME</t>
  </si>
  <si>
    <t>4 orders</t>
  </si>
  <si>
    <t>N/A — Paid individually this week</t>
  </si>
  <si>
    <t>MAMADU JALLOH (1G), ROBERT WOODARD (1G), CHRISTINE STERNER (150), MONIQUE WHEELER (150)</t>
  </si>
  <si>
    <t>ALL ACCEPTED ORDERS (39)</t>
  </si>
  <si>
    <t>39 orders</t>
  </si>
  <si>
    <t>Maria Rico (→ Jose reserve)</t>
  </si>
  <si>
    <t>Owners NOT pooling. Shanelle Tucker &amp; Ivette Velezquez reassigned to Sean.</t>
  </si>
  <si>
    <t>Sean personal: Shanelle Tucker &amp; Ivette Velezquez (1G+ each). Col J rate + override on others.</t>
  </si>
  <si>
    <t>14 orders</t>
  </si>
  <si>
    <t>ROSALINDA MORALES (1G+/Mob), DEANGELO WILLIAMS (1G+), ERIC BELFORT (1G+), JOCEY VAGA (1G+), TAMEYA TAYLOR (1G), ARCADIO DEJESUS (1G), EVY BOURGEIOS (1G), JESS RODRIGUEZ (1G), MALIK JOHNSON (1G), NAYSHA CLARKE (1G), LEONARD WHITMORE (300/TV), MARIA GONZALEZ (150)</t>
  </si>
  <si>
    <t>Owner Orders (Nik/Nick)</t>
  </si>
  <si>
    <t>Sean's Orders</t>
  </si>
  <si>
    <t>Override</t>
  </si>
  <si>
    <t>IRON CREST SOLUTIONS — COMMISSION DETAILS</t>
  </si>
  <si>
    <t>Production Week Ending: 04/05/2026  |  Payday: 04/10/2026</t>
  </si>
  <si>
    <t>SAM CHAPMAN</t>
  </si>
  <si>
    <t>15 Orders</t>
  </si>
  <si>
    <t>PAYOUT SUMMARY</t>
  </si>
  <si>
    <t>Net Comp (after reserve)</t>
  </si>
  <si>
    <t>JOSE LUIS MOLINA</t>
  </si>
  <si>
    <t>3 Orders</t>
  </si>
  <si>
    <t>Chargeback Deduction (from reserve)</t>
  </si>
  <si>
    <t>⚠ Chargeback: Victor Skarbnik (Maria Rico) — $300 from YTD reserve</t>
  </si>
  <si>
    <t>DANIEL DELEON</t>
  </si>
  <si>
    <t>1 Orders</t>
  </si>
  <si>
    <t>Manager Override</t>
  </si>
  <si>
    <t>ℹ $10 × 3 Jose team orders</t>
  </si>
  <si>
    <t>SEAN M. FISCHER</t>
  </si>
  <si>
    <t>2 Orders</t>
  </si>
  <si>
    <t>SMF Override (Col E)</t>
  </si>
  <si>
    <t>ℹ Override on 300+ non-owner sales</t>
  </si>
  <si>
    <t>PMG Agent Funding</t>
  </si>
  <si>
    <t>March Optimum/Astound Incentive (174 × $15)</t>
  </si>
  <si>
    <t>March Astound PA/MD/DC Incentive (73 × $40)</t>
  </si>
  <si>
    <t>Less: PMG Onboarding Deduction</t>
  </si>
  <si>
    <t>TOTAL PMG FUNDING RECEIVED</t>
  </si>
  <si>
    <t>Week Ending: 4/5/2026  |  Payday: 04/10/2026</t>
  </si>
  <si>
    <t>15 orders</t>
  </si>
  <si>
    <t>Commission Statement — Dan DeLeon</t>
  </si>
  <si>
    <t>1 order</t>
  </si>
  <si>
    <t>Override (Jose Team)</t>
  </si>
  <si>
    <t>Commission Statement — Sean M. Fischer</t>
  </si>
  <si>
    <t>Override (SMF Director)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</si>
</sst>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6" formatCode="&quot;$&quot;#,##0_);[Red]\(&quot;$&quot;#,##0\)"/>
    <numFmt numFmtId="7" formatCode="&quot;$&quot;#,##0.00_);\(&quot;$&quot;#,##0.00\)"/>
    <numFmt numFmtId="164" formatCode="\$#,##0.00"/>
    <numFmt numFmtId="165" formatCode="&quot;$&quot;#,##0.00"/>
    <numFmt numFmtId="166" formatCode="\(&quot;$&quot;#,##0.00\)"/>
    <numFmt numFmtId="167" formatCode="&quot;$&quot;#,##0.00;\(&quot;$&quot;#,##0.00\);&quot;-&quot;"/>
    <numFmt numFmtId="168" formatCode="&quot;$&quot;#,##0"/>
    <numFmt numFmtId="169" formatCode="&quot;$&quot;#,##0;\(&quot;$&quot;#,##0\);&quot;-&quot;"/>
  </numFmts>
  <fonts count="80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sz val="11"/>
      <color rgb="FFFF2222"/>
      <name val="Calibri"/>
      <family val="2"/>
    </font>
    <font>
      <b/>
      <sz val="11"/>
      <name val="Calibri"/>
      <family val="2"/>
      <scheme val="minor"/>
    </font>
    <font>
      <b/>
      <sz val="9"/>
      <name val="Calibri"/>
      <family val="2"/>
      <scheme val="minor"/>
    </font>
    <font>
      <b/>
      <sz val="11"/>
      <color rgb="FF212121"/>
      <name val="Calibri"/>
      <family val="2"/>
      <scheme val="minor"/>
    </font>
    <font>
      <sz val="11"/>
      <name val="Calibri"/>
      <family val="2"/>
      <scheme val="minor"/>
    </font>
    <font>
      <b/>
      <sz val="8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FF0000"/>
      <name val="Calibri Light"/>
      <family val="2"/>
      <scheme val="major"/>
    </font>
    <font>
      <b/>
      <sz val="10"/>
      <color rgb="FFFF0000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 Light"/>
      <family val="2"/>
      <scheme val="major"/>
    </font>
    <font>
      <sz val="11"/>
      <color rgb="FF212121"/>
      <name val="Calibri Light"/>
      <family val="2"/>
      <scheme val="major"/>
    </font>
    <font>
      <b/>
      <sz val="11"/>
      <color rgb="FF212121"/>
      <name val="Aptos"/>
      <family val="2"/>
    </font>
    <font>
      <u/>
      <sz val="11"/>
      <color theme="1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theme="1"/>
      <name val="Webdings"/>
      <family val="1"/>
      <charset val="2"/>
    </font>
    <font>
      <b/>
      <sz val="12"/>
      <color rgb="FF212121"/>
      <name val="Aptos"/>
      <family val="2"/>
    </font>
    <font>
      <b/>
      <sz val="12"/>
      <name val="Calibri"/>
      <family val="2"/>
      <scheme val="minor"/>
    </font>
    <font>
      <b/>
      <sz val="11"/>
      <color theme="3" tint="0.499984740745262"/>
      <name val="Calibri"/>
      <family val="2"/>
      <scheme val="minor"/>
    </font>
    <font>
      <b/>
      <sz val="12"/>
      <color rgb="FFFFFF00"/>
      <name val="Aptos"/>
      <family val="2"/>
    </font>
    <font>
      <b/>
      <sz val="11"/>
      <color rgb="FFFFFF00"/>
      <name val="Aptos"/>
      <family val="2"/>
    </font>
    <font>
      <b/>
      <sz val="12"/>
      <color rgb="FF000000"/>
      <name val="Aptos"/>
      <family val="2"/>
    </font>
    <font>
      <sz val="12"/>
      <color rgb="FF000000"/>
      <name val="Aptos"/>
      <family val="2"/>
    </font>
    <font>
      <sz val="11"/>
      <color rgb="FF000000"/>
      <name val="Aptos Narrow"/>
      <family val="2"/>
    </font>
    <font>
      <b/>
      <sz val="14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rgb="FFFF0000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i/>
      <sz val="10"/>
      <color rgb="FFFFFFFF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2"/>
      <color rgb="FF808080"/>
      <name val="Calibri"/>
      <family val="2"/>
      <scheme val="minor"/>
    </font>
    <font>
      <sz val="10"/>
      <color rgb="FF808080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0"/>
      <color rgb="FF808080"/>
      <name val="Calibri"/>
      <family val="2"/>
      <scheme val="minor"/>
    </font>
    <font>
      <b/>
      <sz val="12"/>
      <color rgb="FFFFFF00"/>
      <name val="Calibri"/>
      <family val="2"/>
      <scheme val="minor"/>
    </font>
    <font>
      <sz val="12"/>
      <color rgb="FF0000FF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3"/>
      <color rgb="FF000000"/>
      <name val="Calibri"/>
      <family val="2"/>
      <scheme val="minor"/>
    </font>
    <font>
      <i/>
      <sz val="10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1"/>
      <color rgb="FF808080"/>
      <name val="Calibri"/>
      <family val="2"/>
      <scheme val="minor"/>
    </font>
    <font>
      <i/>
      <sz val="10"/>
      <color rgb="FF808080"/>
      <name val="Calibri"/>
      <family val="2"/>
      <scheme val="minor"/>
    </font>
    <font>
      <sz val="12"/>
      <color rgb="FF80808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i/>
      <sz val="10"/>
      <name val="Calibri"/>
      <family val="2"/>
      <scheme val="minor"/>
    </font>
    <font>
      <b/>
      <sz val="11"/>
      <color rgb="FF1F4E79"/>
      <name val="Calibri"/>
      <family val="2"/>
      <scheme val="minor"/>
    </font>
    <font>
      <b/>
      <sz val="14"/>
      <color rgb="FFFFFFFF"/>
      <name val="Calibri"/>
      <family val="2"/>
      <scheme val="minor"/>
    </font>
    <font>
      <i/>
      <sz val="11"/>
      <color rgb="FF808080"/>
      <name val="Calibri"/>
      <family val="2"/>
      <scheme val="minor"/>
    </font>
    <font>
      <i/>
      <sz val="9"/>
      <color rgb="FFFF0000"/>
      <name val="Calibri"/>
      <family val="2"/>
      <scheme val="minor"/>
    </font>
    <font>
      <i/>
      <sz val="9"/>
      <color rgb="FF4472C4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rgb="FFC2C2C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AFDD7"/>
        <bgColor indexed="64"/>
      </patternFill>
    </fill>
    <fill>
      <patternFill patternType="solid">
        <fgColor rgb="FFF2FA9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4472C4"/>
        <bgColor indexed="64"/>
      </patternFill>
    </fill>
  </fills>
  <borders count="48">
    <border>
      <left/>
      <right/>
      <top/>
      <bottom/>
      <diagonal/>
    </border>
    <border>
      <left style="thin">
        <color rgb="FF777777"/>
      </left>
      <right style="thin">
        <color rgb="FF777777"/>
      </right>
      <top style="thin">
        <color rgb="FF777777"/>
      </top>
      <bottom style="thin">
        <color rgb="FF777777"/>
      </bottom>
      <diagonal/>
    </border>
    <border>
      <left style="thin">
        <color rgb="FFC2C2C2"/>
      </left>
      <right style="thin">
        <color rgb="FFC2C2C2"/>
      </right>
      <top style="thin">
        <color rgb="FFC2C2C2"/>
      </top>
      <bottom style="thin">
        <color rgb="FFC2C2C2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777777"/>
      </left>
      <right/>
      <top style="thin">
        <color rgb="FF777777"/>
      </top>
      <bottom style="thin">
        <color rgb="FF777777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auto="1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 style="thin">
        <color auto="1"/>
      </right>
      <top style="thin">
        <color rgb="FF000000"/>
      </top>
      <bottom/>
      <diagonal/>
    </border>
    <border>
      <left/>
      <right/>
      <top style="medium">
        <color auto="1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8" fillId="0" borderId="0"/>
    <xf numFmtId="0" fontId="3" fillId="0" borderId="0"/>
  </cellStyleXfs>
  <cellXfs count="439">
    <xf numFmtId="0" fontId="0" fillId="0" borderId="0" xfId="0"/>
    <xf numFmtId="0" fontId="8" fillId="0" borderId="0" xfId="1"/>
    <xf numFmtId="0" fontId="8" fillId="2" borderId="1" xfId="1" applyFill="1" applyBorder="1"/>
    <xf numFmtId="0" fontId="8" fillId="0" borderId="1" xfId="1" applyBorder="1"/>
    <xf numFmtId="0" fontId="8" fillId="3" borderId="1" xfId="1" applyFill="1" applyBorder="1"/>
    <xf numFmtId="164" fontId="8" fillId="3" borderId="1" xfId="1" applyNumberFormat="1" applyFill="1" applyBorder="1"/>
    <xf numFmtId="0" fontId="9" fillId="0" borderId="1" xfId="1" applyFont="1" applyBorder="1"/>
    <xf numFmtId="164" fontId="9" fillId="0" borderId="1" xfId="1" applyNumberFormat="1" applyFont="1" applyBorder="1"/>
    <xf numFmtId="164" fontId="8" fillId="0" borderId="1" xfId="1" applyNumberFormat="1" applyBorder="1"/>
    <xf numFmtId="0" fontId="11" fillId="0" borderId="1" xfId="1" applyFont="1" applyBorder="1"/>
    <xf numFmtId="164" fontId="11" fillId="0" borderId="1" xfId="1" applyNumberFormat="1" applyFont="1" applyBorder="1"/>
    <xf numFmtId="0" fontId="11" fillId="2" borderId="3" xfId="1" applyFont="1" applyFill="1" applyBorder="1"/>
    <xf numFmtId="0" fontId="11" fillId="0" borderId="3" xfId="1" applyFont="1" applyBorder="1"/>
    <xf numFmtId="164" fontId="11" fillId="0" borderId="3" xfId="1" applyNumberFormat="1" applyFont="1" applyBorder="1"/>
    <xf numFmtId="0" fontId="6" fillId="0" borderId="0" xfId="2" applyFont="1"/>
    <xf numFmtId="0" fontId="3" fillId="0" borderId="0" xfId="2" applyAlignment="1">
      <alignment horizontal="center"/>
    </xf>
    <xf numFmtId="0" fontId="12" fillId="0" borderId="0" xfId="2" applyFont="1" applyAlignment="1">
      <alignment horizontal="center"/>
    </xf>
    <xf numFmtId="0" fontId="3" fillId="0" borderId="0" xfId="2"/>
    <xf numFmtId="0" fontId="13" fillId="4" borderId="4" xfId="2" applyFont="1" applyFill="1" applyBorder="1" applyAlignment="1">
      <alignment horizontal="center"/>
    </xf>
    <xf numFmtId="165" fontId="6" fillId="4" borderId="4" xfId="2" applyNumberFormat="1" applyFont="1" applyFill="1" applyBorder="1" applyAlignment="1">
      <alignment horizontal="center"/>
    </xf>
    <xf numFmtId="0" fontId="6" fillId="5" borderId="5" xfId="2" applyFont="1" applyFill="1" applyBorder="1"/>
    <xf numFmtId="165" fontId="6" fillId="5" borderId="4" xfId="2" applyNumberFormat="1" applyFont="1" applyFill="1" applyBorder="1" applyAlignment="1">
      <alignment horizontal="center"/>
    </xf>
    <xf numFmtId="0" fontId="6" fillId="5" borderId="6" xfId="2" applyFont="1" applyFill="1" applyBorder="1"/>
    <xf numFmtId="165" fontId="6" fillId="5" borderId="7" xfId="2" applyNumberFormat="1" applyFont="1" applyFill="1" applyBorder="1" applyAlignment="1">
      <alignment horizontal="center"/>
    </xf>
    <xf numFmtId="0" fontId="6" fillId="6" borderId="8" xfId="2" applyFont="1" applyFill="1" applyBorder="1" applyAlignment="1">
      <alignment horizontal="center"/>
    </xf>
    <xf numFmtId="0" fontId="6" fillId="5" borderId="8" xfId="2" applyFont="1" applyFill="1" applyBorder="1" applyAlignment="1">
      <alignment horizontal="center" wrapText="1"/>
    </xf>
    <xf numFmtId="0" fontId="6" fillId="6" borderId="8" xfId="2" applyFont="1" applyFill="1" applyBorder="1" applyAlignment="1">
      <alignment horizontal="center" wrapText="1"/>
    </xf>
    <xf numFmtId="0" fontId="12" fillId="7" borderId="8" xfId="2" applyFont="1" applyFill="1" applyBorder="1" applyAlignment="1">
      <alignment horizontal="center" wrapText="1"/>
    </xf>
    <xf numFmtId="0" fontId="12" fillId="7" borderId="9" xfId="2" applyFont="1" applyFill="1" applyBorder="1" applyAlignment="1">
      <alignment horizontal="center" wrapText="1"/>
    </xf>
    <xf numFmtId="0" fontId="12" fillId="5" borderId="10" xfId="2" applyFont="1" applyFill="1" applyBorder="1" applyAlignment="1">
      <alignment horizontal="center" wrapText="1"/>
    </xf>
    <xf numFmtId="0" fontId="6" fillId="6" borderId="11" xfId="2" applyFont="1" applyFill="1" applyBorder="1" applyAlignment="1">
      <alignment horizontal="center"/>
    </xf>
    <xf numFmtId="0" fontId="14" fillId="6" borderId="8" xfId="2" applyFont="1" applyFill="1" applyBorder="1" applyAlignment="1">
      <alignment horizontal="center" wrapText="1"/>
    </xf>
    <xf numFmtId="0" fontId="6" fillId="4" borderId="8" xfId="2" applyFont="1" applyFill="1" applyBorder="1" applyAlignment="1">
      <alignment horizontal="center" wrapText="1"/>
    </xf>
    <xf numFmtId="0" fontId="6" fillId="8" borderId="8" xfId="2" applyFont="1" applyFill="1" applyBorder="1" applyAlignment="1">
      <alignment horizontal="center"/>
    </xf>
    <xf numFmtId="0" fontId="6" fillId="0" borderId="8" xfId="2" applyFont="1" applyBorder="1"/>
    <xf numFmtId="0" fontId="15" fillId="0" borderId="8" xfId="2" applyFont="1" applyBorder="1" applyAlignment="1">
      <alignment horizontal="center" vertical="center"/>
    </xf>
    <xf numFmtId="0" fontId="15" fillId="0" borderId="8" xfId="2" applyFont="1" applyBorder="1" applyAlignment="1">
      <alignment horizontal="center"/>
    </xf>
    <xf numFmtId="0" fontId="3" fillId="0" borderId="8" xfId="2" applyBorder="1" applyAlignment="1">
      <alignment horizontal="center"/>
    </xf>
    <xf numFmtId="0" fontId="3" fillId="0" borderId="9" xfId="2" applyBorder="1" applyAlignment="1">
      <alignment horizontal="center"/>
    </xf>
    <xf numFmtId="0" fontId="3" fillId="0" borderId="12" xfId="2" applyBorder="1" applyAlignment="1">
      <alignment horizontal="center"/>
    </xf>
    <xf numFmtId="0" fontId="6" fillId="0" borderId="11" xfId="2" applyFont="1" applyBorder="1" applyAlignment="1">
      <alignment horizontal="center"/>
    </xf>
    <xf numFmtId="0" fontId="5" fillId="0" borderId="8" xfId="2" applyFont="1" applyBorder="1" applyAlignment="1">
      <alignment horizontal="center"/>
    </xf>
    <xf numFmtId="0" fontId="6" fillId="9" borderId="8" xfId="2" applyFont="1" applyFill="1" applyBorder="1"/>
    <xf numFmtId="0" fontId="15" fillId="9" borderId="8" xfId="2" applyFont="1" applyFill="1" applyBorder="1" applyAlignment="1">
      <alignment horizontal="center" vertical="center"/>
    </xf>
    <xf numFmtId="0" fontId="3" fillId="9" borderId="8" xfId="2" applyFill="1" applyBorder="1" applyAlignment="1">
      <alignment horizontal="center"/>
    </xf>
    <xf numFmtId="0" fontId="5" fillId="9" borderId="8" xfId="2" applyFont="1" applyFill="1" applyBorder="1" applyAlignment="1">
      <alignment horizontal="center"/>
    </xf>
    <xf numFmtId="0" fontId="15" fillId="9" borderId="8" xfId="2" applyFont="1" applyFill="1" applyBorder="1" applyAlignment="1">
      <alignment horizontal="center"/>
    </xf>
    <xf numFmtId="0" fontId="3" fillId="9" borderId="9" xfId="2" applyFill="1" applyBorder="1" applyAlignment="1">
      <alignment horizontal="center"/>
    </xf>
    <xf numFmtId="0" fontId="3" fillId="9" borderId="12" xfId="2" applyFill="1" applyBorder="1" applyAlignment="1">
      <alignment horizontal="center"/>
    </xf>
    <xf numFmtId="0" fontId="6" fillId="9" borderId="11" xfId="2" applyFont="1" applyFill="1" applyBorder="1" applyAlignment="1">
      <alignment horizontal="center"/>
    </xf>
    <xf numFmtId="0" fontId="16" fillId="8" borderId="8" xfId="2" applyFont="1" applyFill="1" applyBorder="1" applyAlignment="1">
      <alignment horizontal="center"/>
    </xf>
    <xf numFmtId="0" fontId="17" fillId="0" borderId="8" xfId="2" applyFont="1" applyBorder="1"/>
    <xf numFmtId="0" fontId="17" fillId="0" borderId="8" xfId="2" applyFont="1" applyBorder="1" applyAlignment="1">
      <alignment horizontal="center"/>
    </xf>
    <xf numFmtId="0" fontId="17" fillId="0" borderId="9" xfId="2" applyFont="1" applyBorder="1" applyAlignment="1">
      <alignment horizontal="center"/>
    </xf>
    <xf numFmtId="0" fontId="17" fillId="0" borderId="12" xfId="2" applyFont="1" applyBorder="1" applyAlignment="1">
      <alignment horizontal="center"/>
    </xf>
    <xf numFmtId="0" fontId="17" fillId="0" borderId="11" xfId="2" applyFont="1" applyBorder="1" applyAlignment="1">
      <alignment horizontal="center"/>
    </xf>
    <xf numFmtId="0" fontId="18" fillId="0" borderId="8" xfId="2" applyFont="1" applyBorder="1" applyAlignment="1">
      <alignment horizontal="center"/>
    </xf>
    <xf numFmtId="0" fontId="19" fillId="0" borderId="8" xfId="2" applyFont="1" applyBorder="1" applyAlignment="1">
      <alignment horizontal="left" wrapText="1"/>
    </xf>
    <xf numFmtId="0" fontId="20" fillId="9" borderId="8" xfId="2" applyFont="1" applyFill="1" applyBorder="1" applyAlignment="1">
      <alignment horizontal="center" vertical="center"/>
    </xf>
    <xf numFmtId="0" fontId="6" fillId="9" borderId="12" xfId="2" applyFont="1" applyFill="1" applyBorder="1" applyAlignment="1">
      <alignment horizontal="center"/>
    </xf>
    <xf numFmtId="0" fontId="21" fillId="9" borderId="8" xfId="2" applyFont="1" applyFill="1" applyBorder="1" applyAlignment="1">
      <alignment horizontal="center"/>
    </xf>
    <xf numFmtId="0" fontId="3" fillId="8" borderId="8" xfId="2" applyFill="1" applyBorder="1" applyAlignment="1">
      <alignment horizontal="center"/>
    </xf>
    <xf numFmtId="0" fontId="20" fillId="0" borderId="8" xfId="2" applyFont="1" applyBorder="1" applyAlignment="1">
      <alignment horizontal="center" vertical="center"/>
    </xf>
    <xf numFmtId="0" fontId="6" fillId="0" borderId="12" xfId="2" applyFont="1" applyBorder="1" applyAlignment="1">
      <alignment horizontal="center"/>
    </xf>
    <xf numFmtId="0" fontId="21" fillId="0" borderId="8" xfId="2" applyFont="1" applyBorder="1" applyAlignment="1">
      <alignment horizontal="center"/>
    </xf>
    <xf numFmtId="0" fontId="3" fillId="9" borderId="8" xfId="2" applyFill="1" applyBorder="1" applyAlignment="1">
      <alignment horizontal="center" vertical="center"/>
    </xf>
    <xf numFmtId="0" fontId="3" fillId="0" borderId="8" xfId="2" applyBorder="1" applyAlignment="1">
      <alignment horizontal="center" vertical="center"/>
    </xf>
    <xf numFmtId="0" fontId="22" fillId="0" borderId="8" xfId="2" applyFont="1" applyBorder="1" applyAlignment="1">
      <alignment horizontal="center" vertical="center"/>
    </xf>
    <xf numFmtId="0" fontId="12" fillId="9" borderId="8" xfId="2" applyFont="1" applyFill="1" applyBorder="1"/>
    <xf numFmtId="0" fontId="12" fillId="0" borderId="8" xfId="2" applyFont="1" applyBorder="1"/>
    <xf numFmtId="0" fontId="23" fillId="0" borderId="8" xfId="2" applyFont="1" applyBorder="1"/>
    <xf numFmtId="3" fontId="15" fillId="0" borderId="8" xfId="2" applyNumberFormat="1" applyFont="1" applyBorder="1" applyAlignment="1">
      <alignment horizontal="center" vertical="center"/>
    </xf>
    <xf numFmtId="3" fontId="15" fillId="0" borderId="8" xfId="2" applyNumberFormat="1" applyFont="1" applyBorder="1" applyAlignment="1">
      <alignment horizontal="center"/>
    </xf>
    <xf numFmtId="0" fontId="24" fillId="0" borderId="8" xfId="2" applyFont="1" applyBorder="1" applyAlignment="1">
      <alignment horizontal="center"/>
    </xf>
    <xf numFmtId="0" fontId="6" fillId="9" borderId="4" xfId="2" applyFont="1" applyFill="1" applyBorder="1"/>
    <xf numFmtId="0" fontId="6" fillId="5" borderId="4" xfId="2" applyFont="1" applyFill="1" applyBorder="1" applyAlignment="1">
      <alignment horizontal="center" vertical="center"/>
    </xf>
    <xf numFmtId="0" fontId="6" fillId="6" borderId="4" xfId="2" applyFont="1" applyFill="1" applyBorder="1" applyAlignment="1">
      <alignment horizontal="center"/>
    </xf>
    <xf numFmtId="0" fontId="17" fillId="6" borderId="4" xfId="2" applyFont="1" applyFill="1" applyBorder="1" applyAlignment="1">
      <alignment horizontal="center"/>
    </xf>
    <xf numFmtId="0" fontId="12" fillId="6" borderId="4" xfId="2" applyFont="1" applyFill="1" applyBorder="1" applyAlignment="1">
      <alignment horizontal="center"/>
    </xf>
    <xf numFmtId="0" fontId="6" fillId="5" borderId="4" xfId="2" applyFont="1" applyFill="1" applyBorder="1" applyAlignment="1">
      <alignment horizontal="center"/>
    </xf>
    <xf numFmtId="0" fontId="12" fillId="7" borderId="4" xfId="2" applyFont="1" applyFill="1" applyBorder="1" applyAlignment="1">
      <alignment horizontal="center"/>
    </xf>
    <xf numFmtId="0" fontId="12" fillId="7" borderId="5" xfId="2" applyFont="1" applyFill="1" applyBorder="1" applyAlignment="1">
      <alignment horizontal="center"/>
    </xf>
    <xf numFmtId="0" fontId="12" fillId="7" borderId="13" xfId="2" applyFont="1" applyFill="1" applyBorder="1" applyAlignment="1">
      <alignment horizontal="center"/>
    </xf>
    <xf numFmtId="0" fontId="25" fillId="6" borderId="8" xfId="2" applyFont="1" applyFill="1" applyBorder="1" applyAlignment="1">
      <alignment horizontal="center"/>
    </xf>
    <xf numFmtId="0" fontId="6" fillId="4" borderId="8" xfId="2" applyFont="1" applyFill="1" applyBorder="1" applyAlignment="1">
      <alignment horizontal="center"/>
    </xf>
    <xf numFmtId="0" fontId="7" fillId="8" borderId="8" xfId="2" applyFont="1" applyFill="1" applyBorder="1" applyAlignment="1">
      <alignment horizontal="center"/>
    </xf>
    <xf numFmtId="0" fontId="6" fillId="0" borderId="0" xfId="2" applyFont="1" applyAlignment="1">
      <alignment horizontal="center"/>
    </xf>
    <xf numFmtId="0" fontId="12" fillId="7" borderId="9" xfId="2" applyFont="1" applyFill="1" applyBorder="1"/>
    <xf numFmtId="0" fontId="12" fillId="7" borderId="14" xfId="2" applyFont="1" applyFill="1" applyBorder="1" applyAlignment="1">
      <alignment horizontal="center"/>
    </xf>
    <xf numFmtId="0" fontId="12" fillId="7" borderId="8" xfId="2" applyFont="1" applyFill="1" applyBorder="1" applyAlignment="1">
      <alignment horizontal="center"/>
    </xf>
    <xf numFmtId="0" fontId="12" fillId="7" borderId="12" xfId="2" applyFont="1" applyFill="1" applyBorder="1" applyAlignment="1">
      <alignment horizontal="center"/>
    </xf>
    <xf numFmtId="0" fontId="23" fillId="0" borderId="0" xfId="2" applyFont="1" applyAlignment="1">
      <alignment vertical="center"/>
    </xf>
    <xf numFmtId="0" fontId="16" fillId="0" borderId="0" xfId="2" applyFont="1" applyAlignment="1">
      <alignment horizontal="center"/>
    </xf>
    <xf numFmtId="0" fontId="6" fillId="0" borderId="9" xfId="2" applyFont="1" applyBorder="1"/>
    <xf numFmtId="0" fontId="4" fillId="0" borderId="14" xfId="2" applyFont="1" applyBorder="1" applyAlignment="1">
      <alignment horizontal="center"/>
    </xf>
    <xf numFmtId="0" fontId="4" fillId="0" borderId="14" xfId="2" applyFont="1" applyBorder="1"/>
    <xf numFmtId="0" fontId="27" fillId="0" borderId="0" xfId="2" applyFont="1" applyAlignment="1">
      <alignment vertical="center"/>
    </xf>
    <xf numFmtId="0" fontId="12" fillId="5" borderId="9" xfId="2" applyFont="1" applyFill="1" applyBorder="1"/>
    <xf numFmtId="0" fontId="12" fillId="5" borderId="14" xfId="2" applyFont="1" applyFill="1" applyBorder="1" applyAlignment="1">
      <alignment horizontal="center"/>
    </xf>
    <xf numFmtId="0" fontId="28" fillId="5" borderId="14" xfId="2" applyFont="1" applyFill="1" applyBorder="1" applyAlignment="1">
      <alignment horizontal="center"/>
    </xf>
    <xf numFmtId="0" fontId="6" fillId="5" borderId="14" xfId="2" applyFont="1" applyFill="1" applyBorder="1"/>
    <xf numFmtId="0" fontId="12" fillId="5" borderId="16" xfId="2" applyFont="1" applyFill="1" applyBorder="1" applyAlignment="1">
      <alignment horizontal="center"/>
    </xf>
    <xf numFmtId="0" fontId="12" fillId="0" borderId="0" xfId="2" applyFont="1"/>
    <xf numFmtId="0" fontId="28" fillId="0" borderId="0" xfId="2" applyFont="1" applyAlignment="1">
      <alignment horizontal="center"/>
    </xf>
    <xf numFmtId="0" fontId="12" fillId="10" borderId="0" xfId="2" applyFont="1" applyFill="1" applyAlignment="1">
      <alignment horizontal="left"/>
    </xf>
    <xf numFmtId="0" fontId="6" fillId="11" borderId="8" xfId="2" applyFont="1" applyFill="1" applyBorder="1" applyAlignment="1">
      <alignment horizontal="center"/>
    </xf>
    <xf numFmtId="0" fontId="6" fillId="11" borderId="8" xfId="2" applyFont="1" applyFill="1" applyBorder="1"/>
    <xf numFmtId="0" fontId="3" fillId="0" borderId="1" xfId="2" applyBorder="1"/>
    <xf numFmtId="164" fontId="3" fillId="0" borderId="17" xfId="2" applyNumberFormat="1" applyBorder="1"/>
    <xf numFmtId="0" fontId="3" fillId="0" borderId="18" xfId="2" applyBorder="1" applyAlignment="1">
      <alignment horizontal="center"/>
    </xf>
    <xf numFmtId="0" fontId="15" fillId="0" borderId="0" xfId="2" applyFont="1" applyAlignment="1">
      <alignment horizontal="center"/>
    </xf>
    <xf numFmtId="3" fontId="15" fillId="0" borderId="0" xfId="2" applyNumberFormat="1" applyFont="1" applyAlignment="1">
      <alignment horizontal="center"/>
    </xf>
    <xf numFmtId="0" fontId="29" fillId="0" borderId="0" xfId="2" applyFont="1" applyAlignment="1">
      <alignment horizontal="center"/>
    </xf>
    <xf numFmtId="164" fontId="3" fillId="0" borderId="1" xfId="2" applyNumberFormat="1" applyBorder="1"/>
    <xf numFmtId="164" fontId="6" fillId="0" borderId="0" xfId="2" applyNumberFormat="1" applyFont="1"/>
    <xf numFmtId="164" fontId="12" fillId="0" borderId="0" xfId="2" applyNumberFormat="1" applyFont="1"/>
    <xf numFmtId="0" fontId="3" fillId="0" borderId="8" xfId="2" applyBorder="1"/>
    <xf numFmtId="0" fontId="3" fillId="0" borderId="8" xfId="2" applyBorder="1" applyAlignment="1">
      <alignment horizontal="left"/>
    </xf>
    <xf numFmtId="7" fontId="3" fillId="0" borderId="8" xfId="2" applyNumberFormat="1" applyBorder="1" applyAlignment="1">
      <alignment horizontal="right"/>
    </xf>
    <xf numFmtId="164" fontId="6" fillId="0" borderId="0" xfId="2" applyNumberFormat="1" applyFont="1" applyAlignment="1">
      <alignment horizontal="right"/>
    </xf>
    <xf numFmtId="0" fontId="30" fillId="12" borderId="0" xfId="2" applyFont="1" applyFill="1" applyAlignment="1">
      <alignment horizontal="center" vertical="center" wrapText="1"/>
    </xf>
    <xf numFmtId="0" fontId="31" fillId="12" borderId="0" xfId="2" applyFont="1" applyFill="1" applyAlignment="1">
      <alignment horizontal="center" vertical="center" wrapText="1"/>
    </xf>
    <xf numFmtId="0" fontId="32" fillId="0" borderId="19" xfId="2" applyFont="1" applyBorder="1" applyAlignment="1">
      <alignment vertical="center" wrapText="1"/>
    </xf>
    <xf numFmtId="6" fontId="33" fillId="0" borderId="20" xfId="2" applyNumberFormat="1" applyFont="1" applyBorder="1" applyAlignment="1">
      <alignment horizontal="center" vertical="center" wrapText="1"/>
    </xf>
    <xf numFmtId="6" fontId="33" fillId="0" borderId="20" xfId="2" applyNumberFormat="1" applyFont="1" applyBorder="1" applyAlignment="1">
      <alignment horizontal="right" vertical="center" wrapText="1"/>
    </xf>
    <xf numFmtId="0" fontId="32" fillId="0" borderId="21" xfId="2" applyFont="1" applyBorder="1" applyAlignment="1">
      <alignment vertical="center" wrapText="1"/>
    </xf>
    <xf numFmtId="6" fontId="33" fillId="0" borderId="22" xfId="2" applyNumberFormat="1" applyFont="1" applyBorder="1" applyAlignment="1">
      <alignment horizontal="center" vertical="center" wrapText="1"/>
    </xf>
    <xf numFmtId="6" fontId="33" fillId="0" borderId="22" xfId="2" applyNumberFormat="1" applyFont="1" applyBorder="1" applyAlignment="1">
      <alignment horizontal="right" vertical="center" wrapText="1"/>
    </xf>
    <xf numFmtId="6" fontId="32" fillId="0" borderId="22" xfId="2" applyNumberFormat="1" applyFont="1" applyBorder="1" applyAlignment="1">
      <alignment horizontal="right" vertical="center" wrapText="1"/>
    </xf>
    <xf numFmtId="6" fontId="32" fillId="0" borderId="22" xfId="2" applyNumberFormat="1" applyFont="1" applyBorder="1" applyAlignment="1">
      <alignment horizontal="center" vertical="center" wrapText="1"/>
    </xf>
    <xf numFmtId="0" fontId="32" fillId="13" borderId="21" xfId="2" applyFont="1" applyFill="1" applyBorder="1" applyAlignment="1">
      <alignment vertical="center" wrapText="1"/>
    </xf>
    <xf numFmtId="6" fontId="33" fillId="13" borderId="22" xfId="2" applyNumberFormat="1" applyFont="1" applyFill="1" applyBorder="1" applyAlignment="1">
      <alignment horizontal="center" vertical="center" wrapText="1"/>
    </xf>
    <xf numFmtId="0" fontId="34" fillId="13" borderId="22" xfId="2" applyFont="1" applyFill="1" applyBorder="1" applyAlignment="1">
      <alignment horizontal="right" vertical="center"/>
    </xf>
    <xf numFmtId="6" fontId="33" fillId="13" borderId="22" xfId="2" applyNumberFormat="1" applyFont="1" applyFill="1" applyBorder="1" applyAlignment="1">
      <alignment horizontal="right" vertical="center" wrapText="1"/>
    </xf>
    <xf numFmtId="0" fontId="35" fillId="14" borderId="0" xfId="0" applyFont="1" applyFill="1"/>
    <xf numFmtId="0" fontId="0" fillId="14" borderId="0" xfId="0" applyFill="1"/>
    <xf numFmtId="0" fontId="36" fillId="0" borderId="0" xfId="0" applyFont="1"/>
    <xf numFmtId="0" fontId="37" fillId="0" borderId="0" xfId="0" applyFont="1"/>
    <xf numFmtId="0" fontId="37" fillId="7" borderId="0" xfId="0" applyFont="1" applyFill="1"/>
    <xf numFmtId="0" fontId="0" fillId="7" borderId="0" xfId="0" applyFill="1"/>
    <xf numFmtId="0" fontId="37" fillId="15" borderId="0" xfId="0" applyFont="1" applyFill="1"/>
    <xf numFmtId="0" fontId="38" fillId="0" borderId="0" xfId="0" applyFont="1"/>
    <xf numFmtId="0" fontId="39" fillId="0" borderId="0" xfId="0" applyFont="1"/>
    <xf numFmtId="0" fontId="0" fillId="15" borderId="0" xfId="0" applyFill="1"/>
    <xf numFmtId="49" fontId="0" fillId="0" borderId="0" xfId="0" applyNumberFormat="1"/>
    <xf numFmtId="0" fontId="37" fillId="13" borderId="0" xfId="0" applyFont="1" applyFill="1"/>
    <xf numFmtId="0" fontId="0" fillId="0" borderId="14" xfId="0" applyBorder="1" applyAlignment="1">
      <alignment horizontal="center"/>
    </xf>
    <xf numFmtId="0" fontId="0" fillId="0" borderId="14" xfId="0" applyBorder="1"/>
    <xf numFmtId="0" fontId="37" fillId="0" borderId="14" xfId="0" applyFont="1" applyBorder="1" applyAlignment="1">
      <alignment horizontal="center"/>
    </xf>
    <xf numFmtId="0" fontId="37" fillId="13" borderId="14" xfId="0" applyFont="1" applyFill="1" applyBorder="1" applyAlignment="1">
      <alignment horizontal="center"/>
    </xf>
    <xf numFmtId="0" fontId="37" fillId="7" borderId="24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8" xfId="0" applyBorder="1"/>
    <xf numFmtId="0" fontId="0" fillId="0" borderId="9" xfId="0" applyBorder="1"/>
    <xf numFmtId="0" fontId="0" fillId="13" borderId="8" xfId="0" applyFill="1" applyBorder="1" applyAlignment="1">
      <alignment horizontal="center"/>
    </xf>
    <xf numFmtId="0" fontId="42" fillId="13" borderId="8" xfId="0" applyFont="1" applyFill="1" applyBorder="1" applyAlignment="1">
      <alignment horizontal="center"/>
    </xf>
    <xf numFmtId="0" fontId="37" fillId="14" borderId="4" xfId="0" applyFont="1" applyFill="1" applyBorder="1" applyAlignment="1">
      <alignment horizontal="center"/>
    </xf>
    <xf numFmtId="0" fontId="37" fillId="6" borderId="4" xfId="0" applyFont="1" applyFill="1" applyBorder="1" applyAlignment="1">
      <alignment horizontal="center"/>
    </xf>
    <xf numFmtId="0" fontId="38" fillId="6" borderId="4" xfId="0" applyFont="1" applyFill="1" applyBorder="1" applyAlignment="1">
      <alignment horizontal="center"/>
    </xf>
    <xf numFmtId="0" fontId="37" fillId="7" borderId="4" xfId="0" applyFont="1" applyFill="1" applyBorder="1" applyAlignment="1">
      <alignment horizontal="center"/>
    </xf>
    <xf numFmtId="0" fontId="37" fillId="6" borderId="11" xfId="0" applyFont="1" applyFill="1" applyBorder="1" applyAlignment="1">
      <alignment horizontal="center"/>
    </xf>
    <xf numFmtId="0" fontId="37" fillId="14" borderId="8" xfId="0" applyFont="1" applyFill="1" applyBorder="1" applyAlignment="1">
      <alignment horizontal="center"/>
    </xf>
    <xf numFmtId="0" fontId="37" fillId="6" borderId="8" xfId="0" applyFont="1" applyFill="1" applyBorder="1" applyAlignment="1">
      <alignment horizontal="center"/>
    </xf>
    <xf numFmtId="0" fontId="37" fillId="7" borderId="8" xfId="0" applyFont="1" applyFill="1" applyBorder="1" applyAlignment="1">
      <alignment horizontal="center"/>
    </xf>
    <xf numFmtId="0" fontId="37" fillId="16" borderId="8" xfId="0" applyFont="1" applyFill="1" applyBorder="1" applyAlignment="1">
      <alignment horizontal="center"/>
    </xf>
    <xf numFmtId="0" fontId="37" fillId="0" borderId="8" xfId="0" applyFont="1" applyBorder="1"/>
    <xf numFmtId="0" fontId="37" fillId="13" borderId="8" xfId="0" applyFont="1" applyFill="1" applyBorder="1"/>
    <xf numFmtId="0" fontId="37" fillId="17" borderId="8" xfId="0" applyFont="1" applyFill="1" applyBorder="1" applyAlignment="1">
      <alignment horizontal="center"/>
    </xf>
    <xf numFmtId="0" fontId="37" fillId="7" borderId="9" xfId="0" applyFont="1" applyFill="1" applyBorder="1" applyAlignment="1">
      <alignment horizontal="center"/>
    </xf>
    <xf numFmtId="0" fontId="0" fillId="13" borderId="9" xfId="0" applyFill="1" applyBorder="1" applyAlignment="1">
      <alignment horizontal="center"/>
    </xf>
    <xf numFmtId="0" fontId="0" fillId="0" borderId="11" xfId="0" applyBorder="1"/>
    <xf numFmtId="0" fontId="0" fillId="0" borderId="27" xfId="0" applyBorder="1"/>
    <xf numFmtId="0" fontId="37" fillId="13" borderId="27" xfId="0" applyFont="1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13" borderId="11" xfId="0" applyFill="1" applyBorder="1" applyAlignment="1">
      <alignment horizontal="center"/>
    </xf>
    <xf numFmtId="0" fontId="37" fillId="6" borderId="27" xfId="0" applyFont="1" applyFill="1" applyBorder="1" applyAlignment="1">
      <alignment horizontal="center"/>
    </xf>
    <xf numFmtId="0" fontId="37" fillId="0" borderId="27" xfId="0" applyFont="1" applyBorder="1" applyAlignment="1">
      <alignment horizontal="center"/>
    </xf>
    <xf numFmtId="0" fontId="37" fillId="7" borderId="28" xfId="0" applyFont="1" applyFill="1" applyBorder="1" applyAlignment="1">
      <alignment horizontal="center"/>
    </xf>
    <xf numFmtId="0" fontId="0" fillId="0" borderId="23" xfId="0" applyBorder="1"/>
    <xf numFmtId="0" fontId="37" fillId="0" borderId="29" xfId="0" applyFont="1" applyBorder="1" applyAlignment="1">
      <alignment horizontal="center"/>
    </xf>
    <xf numFmtId="0" fontId="37" fillId="7" borderId="31" xfId="0" applyFont="1" applyFill="1" applyBorder="1" applyAlignment="1">
      <alignment horizontal="center"/>
    </xf>
    <xf numFmtId="0" fontId="0" fillId="0" borderId="31" xfId="0" applyBorder="1"/>
    <xf numFmtId="0" fontId="0" fillId="13" borderId="31" xfId="0" applyFill="1" applyBorder="1" applyAlignment="1">
      <alignment horizontal="center"/>
    </xf>
    <xf numFmtId="0" fontId="0" fillId="0" borderId="29" xfId="0" applyBorder="1"/>
    <xf numFmtId="0" fontId="41" fillId="16" borderId="4" xfId="0" applyFont="1" applyFill="1" applyBorder="1" applyAlignment="1">
      <alignment horizontal="center"/>
    </xf>
    <xf numFmtId="165" fontId="37" fillId="16" borderId="4" xfId="0" applyNumberFormat="1" applyFont="1" applyFill="1" applyBorder="1" applyAlignment="1">
      <alignment horizontal="center"/>
    </xf>
    <xf numFmtId="0" fontId="37" fillId="14" borderId="5" xfId="0" applyFont="1" applyFill="1" applyBorder="1"/>
    <xf numFmtId="0" fontId="37" fillId="14" borderId="6" xfId="0" applyFont="1" applyFill="1" applyBorder="1"/>
    <xf numFmtId="165" fontId="37" fillId="14" borderId="26" xfId="0" applyNumberFormat="1" applyFont="1" applyFill="1" applyBorder="1" applyAlignment="1">
      <alignment horizontal="center"/>
    </xf>
    <xf numFmtId="165" fontId="37" fillId="14" borderId="25" xfId="0" applyNumberFormat="1" applyFont="1" applyFill="1" applyBorder="1" applyAlignment="1">
      <alignment horizontal="center"/>
    </xf>
    <xf numFmtId="0" fontId="37" fillId="13" borderId="4" xfId="0" applyFont="1" applyFill="1" applyBorder="1"/>
    <xf numFmtId="0" fontId="37" fillId="7" borderId="5" xfId="0" applyFont="1" applyFill="1" applyBorder="1" applyAlignment="1">
      <alignment horizontal="center"/>
    </xf>
    <xf numFmtId="0" fontId="37" fillId="7" borderId="30" xfId="0" applyFont="1" applyFill="1" applyBorder="1" applyAlignment="1">
      <alignment horizontal="center"/>
    </xf>
    <xf numFmtId="0" fontId="37" fillId="7" borderId="14" xfId="0" applyFont="1" applyFill="1" applyBorder="1"/>
    <xf numFmtId="0" fontId="0" fillId="0" borderId="15" xfId="0" applyBorder="1"/>
    <xf numFmtId="0" fontId="37" fillId="7" borderId="15" xfId="0" applyFont="1" applyFill="1" applyBorder="1" applyAlignment="1">
      <alignment horizontal="center"/>
    </xf>
    <xf numFmtId="0" fontId="45" fillId="17" borderId="8" xfId="0" applyFont="1" applyFill="1" applyBorder="1" applyAlignment="1">
      <alignment horizontal="center"/>
    </xf>
    <xf numFmtId="0" fontId="40" fillId="0" borderId="8" xfId="0" applyFont="1" applyBorder="1"/>
    <xf numFmtId="0" fontId="0" fillId="0" borderId="9" xfId="0" applyBorder="1" applyAlignment="1">
      <alignment horizontal="center"/>
    </xf>
    <xf numFmtId="0" fontId="0" fillId="0" borderId="31" xfId="0" applyBorder="1" applyAlignment="1">
      <alignment horizontal="center"/>
    </xf>
    <xf numFmtId="0" fontId="46" fillId="18" borderId="0" xfId="0" applyFont="1" applyFill="1"/>
    <xf numFmtId="0" fontId="0" fillId="18" borderId="0" xfId="0" applyFill="1"/>
    <xf numFmtId="0" fontId="47" fillId="19" borderId="0" xfId="0" applyFont="1" applyFill="1"/>
    <xf numFmtId="0" fontId="0" fillId="19" borderId="0" xfId="0" applyFill="1"/>
    <xf numFmtId="0" fontId="48" fillId="19" borderId="0" xfId="0" applyFont="1" applyFill="1"/>
    <xf numFmtId="0" fontId="49" fillId="20" borderId="0" xfId="0" applyFont="1" applyFill="1"/>
    <xf numFmtId="0" fontId="0" fillId="20" borderId="0" xfId="0" applyFill="1"/>
    <xf numFmtId="0" fontId="2" fillId="0" borderId="0" xfId="0" applyFont="1"/>
    <xf numFmtId="0" fontId="6" fillId="0" borderId="0" xfId="0" applyFont="1"/>
    <xf numFmtId="165" fontId="6" fillId="0" borderId="0" xfId="0" applyNumberFormat="1" applyFont="1" applyAlignment="1">
      <alignment horizontal="right"/>
    </xf>
    <xf numFmtId="0" fontId="0" fillId="21" borderId="0" xfId="0" applyFill="1"/>
    <xf numFmtId="0" fontId="2" fillId="0" borderId="0" xfId="0" applyFont="1" applyAlignment="1">
      <alignment horizontal="center"/>
    </xf>
    <xf numFmtId="165" fontId="2" fillId="0" borderId="0" xfId="0" applyNumberFormat="1" applyFont="1" applyAlignment="1">
      <alignment horizontal="right"/>
    </xf>
    <xf numFmtId="0" fontId="51" fillId="0" borderId="0" xfId="0" applyFont="1"/>
    <xf numFmtId="0" fontId="6" fillId="22" borderId="0" xfId="0" applyFont="1" applyFill="1"/>
    <xf numFmtId="0" fontId="0" fillId="22" borderId="0" xfId="0" applyFill="1"/>
    <xf numFmtId="165" fontId="6" fillId="22" borderId="0" xfId="0" applyNumberFormat="1" applyFont="1" applyFill="1" applyAlignment="1">
      <alignment horizontal="right"/>
    </xf>
    <xf numFmtId="0" fontId="6" fillId="21" borderId="0" xfId="0" applyFont="1" applyFill="1"/>
    <xf numFmtId="165" fontId="6" fillId="21" borderId="0" xfId="0" applyNumberFormat="1" applyFont="1" applyFill="1" applyAlignment="1">
      <alignment horizontal="right"/>
    </xf>
    <xf numFmtId="0" fontId="6" fillId="0" borderId="23" xfId="0" applyFont="1" applyBorder="1"/>
    <xf numFmtId="165" fontId="6" fillId="0" borderId="23" xfId="0" applyNumberFormat="1" applyFont="1" applyBorder="1" applyAlignment="1">
      <alignment horizontal="right"/>
    </xf>
    <xf numFmtId="0" fontId="2" fillId="0" borderId="14" xfId="0" applyFont="1" applyBorder="1"/>
    <xf numFmtId="166" fontId="5" fillId="0" borderId="14" xfId="0" applyNumberFormat="1" applyFont="1" applyBorder="1" applyAlignment="1">
      <alignment horizontal="right"/>
    </xf>
    <xf numFmtId="165" fontId="0" fillId="13" borderId="8" xfId="0" applyNumberFormat="1" applyFill="1" applyBorder="1" applyAlignment="1">
      <alignment horizontal="center"/>
    </xf>
    <xf numFmtId="0" fontId="50" fillId="13" borderId="8" xfId="0" applyFont="1" applyFill="1" applyBorder="1" applyAlignment="1">
      <alignment horizontal="center"/>
    </xf>
    <xf numFmtId="165" fontId="0" fillId="0" borderId="8" xfId="0" applyNumberFormat="1" applyBorder="1" applyAlignment="1">
      <alignment horizontal="center"/>
    </xf>
    <xf numFmtId="0" fontId="50" fillId="0" borderId="8" xfId="0" applyFont="1" applyBorder="1" applyAlignment="1">
      <alignment horizontal="center"/>
    </xf>
    <xf numFmtId="0" fontId="0" fillId="13" borderId="8" xfId="0" applyFill="1" applyBorder="1"/>
    <xf numFmtId="0" fontId="52" fillId="18" borderId="8" xfId="0" applyFont="1" applyFill="1" applyBorder="1" applyAlignment="1">
      <alignment horizontal="center"/>
    </xf>
    <xf numFmtId="0" fontId="0" fillId="18" borderId="8" xfId="0" applyFill="1" applyBorder="1"/>
    <xf numFmtId="0" fontId="53" fillId="18" borderId="8" xfId="0" applyFont="1" applyFill="1" applyBorder="1"/>
    <xf numFmtId="165" fontId="37" fillId="13" borderId="8" xfId="0" applyNumberFormat="1" applyFont="1" applyFill="1" applyBorder="1" applyAlignment="1">
      <alignment horizontal="center"/>
    </xf>
    <xf numFmtId="165" fontId="37" fillId="0" borderId="8" xfId="0" applyNumberFormat="1" applyFont="1" applyBorder="1" applyAlignment="1">
      <alignment horizontal="center"/>
    </xf>
    <xf numFmtId="165" fontId="53" fillId="18" borderId="8" xfId="0" applyNumberFormat="1" applyFont="1" applyFill="1" applyBorder="1" applyAlignment="1">
      <alignment horizontal="center"/>
    </xf>
    <xf numFmtId="167" fontId="0" fillId="13" borderId="8" xfId="0" applyNumberFormat="1" applyFill="1" applyBorder="1" applyAlignment="1">
      <alignment horizontal="center"/>
    </xf>
    <xf numFmtId="167" fontId="0" fillId="0" borderId="8" xfId="0" applyNumberFormat="1" applyBorder="1" applyAlignment="1">
      <alignment horizontal="center"/>
    </xf>
    <xf numFmtId="165" fontId="0" fillId="21" borderId="8" xfId="0" applyNumberFormat="1" applyFill="1" applyBorder="1" applyAlignment="1">
      <alignment horizontal="center"/>
    </xf>
    <xf numFmtId="167" fontId="0" fillId="21" borderId="8" xfId="0" applyNumberFormat="1" applyFill="1" applyBorder="1" applyAlignment="1">
      <alignment horizontal="center"/>
    </xf>
    <xf numFmtId="165" fontId="47" fillId="18" borderId="8" xfId="0" applyNumberFormat="1" applyFont="1" applyFill="1" applyBorder="1" applyAlignment="1">
      <alignment horizontal="center"/>
    </xf>
    <xf numFmtId="0" fontId="37" fillId="21" borderId="8" xfId="0" applyFont="1" applyFill="1" applyBorder="1"/>
    <xf numFmtId="0" fontId="52" fillId="18" borderId="8" xfId="0" applyFont="1" applyFill="1" applyBorder="1"/>
    <xf numFmtId="165" fontId="37" fillId="21" borderId="8" xfId="0" applyNumberFormat="1" applyFont="1" applyFill="1" applyBorder="1" applyAlignment="1">
      <alignment horizontal="center"/>
    </xf>
    <xf numFmtId="168" fontId="0" fillId="13" borderId="8" xfId="0" applyNumberFormat="1" applyFill="1" applyBorder="1" applyAlignment="1">
      <alignment horizontal="center"/>
    </xf>
    <xf numFmtId="168" fontId="0" fillId="0" borderId="8" xfId="0" applyNumberFormat="1" applyBorder="1" applyAlignment="1">
      <alignment horizontal="center"/>
    </xf>
    <xf numFmtId="0" fontId="47" fillId="18" borderId="8" xfId="0" applyFont="1" applyFill="1" applyBorder="1" applyAlignment="1">
      <alignment horizontal="center"/>
    </xf>
    <xf numFmtId="168" fontId="47" fillId="18" borderId="8" xfId="0" applyNumberFormat="1" applyFont="1" applyFill="1" applyBorder="1" applyAlignment="1">
      <alignment horizontal="center"/>
    </xf>
    <xf numFmtId="0" fontId="47" fillId="18" borderId="8" xfId="0" applyFont="1" applyFill="1" applyBorder="1"/>
    <xf numFmtId="0" fontId="2" fillId="0" borderId="24" xfId="0" applyFont="1" applyBorder="1"/>
    <xf numFmtId="166" fontId="5" fillId="0" borderId="24" xfId="0" applyNumberFormat="1" applyFont="1" applyBorder="1" applyAlignment="1">
      <alignment horizontal="right"/>
    </xf>
    <xf numFmtId="0" fontId="0" fillId="21" borderId="32" xfId="0" applyFill="1" applyBorder="1"/>
    <xf numFmtId="0" fontId="47" fillId="18" borderId="32" xfId="0" applyFont="1" applyFill="1" applyBorder="1"/>
    <xf numFmtId="0" fontId="0" fillId="18" borderId="32" xfId="0" applyFill="1" applyBorder="1"/>
    <xf numFmtId="165" fontId="47" fillId="18" borderId="32" xfId="0" applyNumberFormat="1" applyFont="1" applyFill="1" applyBorder="1" applyAlignment="1">
      <alignment horizontal="right"/>
    </xf>
    <xf numFmtId="0" fontId="42" fillId="13" borderId="8" xfId="0" applyFont="1" applyFill="1" applyBorder="1"/>
    <xf numFmtId="0" fontId="45" fillId="0" borderId="8" xfId="0" applyFont="1" applyBorder="1"/>
    <xf numFmtId="0" fontId="49" fillId="17" borderId="0" xfId="0" applyFont="1" applyFill="1"/>
    <xf numFmtId="0" fontId="0" fillId="17" borderId="0" xfId="0" applyFill="1"/>
    <xf numFmtId="0" fontId="5" fillId="0" borderId="14" xfId="0" applyFont="1" applyBorder="1"/>
    <xf numFmtId="0" fontId="37" fillId="21" borderId="32" xfId="0" applyFont="1" applyFill="1" applyBorder="1"/>
    <xf numFmtId="165" fontId="37" fillId="21" borderId="32" xfId="0" applyNumberFormat="1" applyFont="1" applyFill="1" applyBorder="1" applyAlignment="1">
      <alignment horizontal="right"/>
    </xf>
    <xf numFmtId="165" fontId="42" fillId="13" borderId="8" xfId="0" applyNumberFormat="1" applyFont="1" applyFill="1" applyBorder="1" applyAlignment="1">
      <alignment horizontal="center"/>
    </xf>
    <xf numFmtId="165" fontId="50" fillId="0" borderId="8" xfId="0" applyNumberFormat="1" applyFont="1" applyBorder="1" applyAlignment="1">
      <alignment horizontal="center"/>
    </xf>
    <xf numFmtId="0" fontId="52" fillId="23" borderId="8" xfId="0" applyFont="1" applyFill="1" applyBorder="1" applyAlignment="1">
      <alignment horizontal="center"/>
    </xf>
    <xf numFmtId="0" fontId="0" fillId="23" borderId="8" xfId="0" applyFill="1" applyBorder="1"/>
    <xf numFmtId="165" fontId="47" fillId="23" borderId="8" xfId="0" applyNumberFormat="1" applyFont="1" applyFill="1" applyBorder="1" applyAlignment="1">
      <alignment horizontal="center"/>
    </xf>
    <xf numFmtId="0" fontId="52" fillId="23" borderId="8" xfId="0" applyFont="1" applyFill="1" applyBorder="1"/>
    <xf numFmtId="0" fontId="50" fillId="0" borderId="8" xfId="0" applyFont="1" applyBorder="1"/>
    <xf numFmtId="165" fontId="38" fillId="13" borderId="8" xfId="0" applyNumberFormat="1" applyFont="1" applyFill="1" applyBorder="1" applyAlignment="1">
      <alignment horizontal="center"/>
    </xf>
    <xf numFmtId="167" fontId="50" fillId="0" borderId="8" xfId="0" applyNumberFormat="1" applyFont="1" applyBorder="1" applyAlignment="1">
      <alignment horizontal="center"/>
    </xf>
    <xf numFmtId="0" fontId="54" fillId="0" borderId="0" xfId="0" applyFont="1"/>
    <xf numFmtId="6" fontId="32" fillId="0" borderId="33" xfId="2" applyNumberFormat="1" applyFont="1" applyBorder="1" applyAlignment="1">
      <alignment horizontal="right" vertical="center" wrapText="1"/>
    </xf>
    <xf numFmtId="0" fontId="55" fillId="12" borderId="0" xfId="2" applyFont="1" applyFill="1" applyAlignment="1">
      <alignment horizontal="center"/>
    </xf>
    <xf numFmtId="6" fontId="32" fillId="0" borderId="32" xfId="2" applyNumberFormat="1" applyFont="1" applyBorder="1" applyAlignment="1">
      <alignment horizontal="right" vertical="center" wrapText="1"/>
    </xf>
    <xf numFmtId="6" fontId="0" fillId="24" borderId="35" xfId="2" applyNumberFormat="1" applyFont="1" applyFill="1" applyBorder="1" applyAlignment="1">
      <alignment horizontal="center"/>
    </xf>
    <xf numFmtId="6" fontId="56" fillId="24" borderId="35" xfId="2" applyNumberFormat="1" applyFont="1" applyFill="1" applyBorder="1" applyAlignment="1">
      <alignment horizontal="center"/>
    </xf>
    <xf numFmtId="6" fontId="32" fillId="13" borderId="32" xfId="2" applyNumberFormat="1" applyFont="1" applyFill="1" applyBorder="1" applyAlignment="1">
      <alignment horizontal="right" vertical="center" wrapText="1"/>
    </xf>
    <xf numFmtId="6" fontId="56" fillId="13" borderId="34" xfId="2" applyNumberFormat="1" applyFont="1" applyFill="1" applyBorder="1" applyAlignment="1">
      <alignment horizontal="center"/>
    </xf>
    <xf numFmtId="6" fontId="56" fillId="13" borderId="35" xfId="2" applyNumberFormat="1" applyFont="1" applyFill="1" applyBorder="1" applyAlignment="1">
      <alignment horizontal="center"/>
    </xf>
    <xf numFmtId="0" fontId="58" fillId="24" borderId="0" xfId="0" applyFont="1" applyFill="1"/>
    <xf numFmtId="0" fontId="59" fillId="7" borderId="0" xfId="0" applyFont="1" applyFill="1"/>
    <xf numFmtId="0" fontId="57" fillId="7" borderId="0" xfId="0" applyFont="1" applyFill="1"/>
    <xf numFmtId="0" fontId="59" fillId="24" borderId="0" xfId="0" applyFont="1" applyFill="1"/>
    <xf numFmtId="0" fontId="59" fillId="15" borderId="0" xfId="0" applyFont="1" applyFill="1"/>
    <xf numFmtId="0" fontId="57" fillId="15" borderId="0" xfId="0" applyFont="1" applyFill="1"/>
    <xf numFmtId="0" fontId="60" fillId="24" borderId="0" xfId="0" applyFont="1" applyFill="1"/>
    <xf numFmtId="0" fontId="57" fillId="20" borderId="0" xfId="0" applyFont="1" applyFill="1"/>
    <xf numFmtId="0" fontId="52" fillId="18" borderId="9" xfId="0" applyFont="1" applyFill="1" applyBorder="1" applyAlignment="1">
      <alignment horizontal="center"/>
    </xf>
    <xf numFmtId="168" fontId="0" fillId="13" borderId="9" xfId="0" applyNumberFormat="1" applyFill="1" applyBorder="1" applyAlignment="1">
      <alignment horizontal="center"/>
    </xf>
    <xf numFmtId="0" fontId="62" fillId="18" borderId="37" xfId="0" applyFont="1" applyFill="1" applyBorder="1" applyAlignment="1">
      <alignment horizontal="center"/>
    </xf>
    <xf numFmtId="168" fontId="0" fillId="0" borderId="9" xfId="0" applyNumberFormat="1" applyBorder="1" applyAlignment="1">
      <alignment horizontal="center"/>
    </xf>
    <xf numFmtId="168" fontId="57" fillId="13" borderId="37" xfId="0" applyNumberFormat="1" applyFont="1" applyFill="1" applyBorder="1" applyAlignment="1">
      <alignment horizontal="center"/>
    </xf>
    <xf numFmtId="168" fontId="57" fillId="24" borderId="37" xfId="0" applyNumberFormat="1" applyFont="1" applyFill="1" applyBorder="1" applyAlignment="1">
      <alignment horizontal="center"/>
    </xf>
    <xf numFmtId="169" fontId="0" fillId="13" borderId="9" xfId="0" applyNumberFormat="1" applyFill="1" applyBorder="1" applyAlignment="1">
      <alignment horizontal="center"/>
    </xf>
    <xf numFmtId="169" fontId="0" fillId="0" borderId="9" xfId="0" applyNumberFormat="1" applyBorder="1" applyAlignment="1">
      <alignment horizontal="center"/>
    </xf>
    <xf numFmtId="168" fontId="47" fillId="18" borderId="9" xfId="0" applyNumberFormat="1" applyFont="1" applyFill="1" applyBorder="1" applyAlignment="1">
      <alignment horizontal="center"/>
    </xf>
    <xf numFmtId="168" fontId="63" fillId="18" borderId="3" xfId="0" applyNumberFormat="1" applyFont="1" applyFill="1" applyBorder="1" applyAlignment="1">
      <alignment horizontal="center"/>
    </xf>
    <xf numFmtId="0" fontId="64" fillId="14" borderId="0" xfId="0" applyFont="1" applyFill="1"/>
    <xf numFmtId="0" fontId="65" fillId="20" borderId="0" xfId="0" applyFont="1" applyFill="1"/>
    <xf numFmtId="0" fontId="66" fillId="0" borderId="0" xfId="0" applyFont="1"/>
    <xf numFmtId="0" fontId="59" fillId="20" borderId="0" xfId="0" applyFont="1" applyFill="1"/>
    <xf numFmtId="0" fontId="62" fillId="18" borderId="38" xfId="0" applyFont="1" applyFill="1" applyBorder="1" applyAlignment="1">
      <alignment horizontal="center"/>
    </xf>
    <xf numFmtId="0" fontId="57" fillId="13" borderId="38" xfId="0" applyFont="1" applyFill="1" applyBorder="1" applyAlignment="1">
      <alignment horizontal="center"/>
    </xf>
    <xf numFmtId="0" fontId="57" fillId="13" borderId="38" xfId="0" applyFont="1" applyFill="1" applyBorder="1"/>
    <xf numFmtId="0" fontId="57" fillId="24" borderId="38" xfId="0" applyFont="1" applyFill="1" applyBorder="1" applyAlignment="1">
      <alignment horizontal="center"/>
    </xf>
    <xf numFmtId="0" fontId="57" fillId="24" borderId="38" xfId="0" applyFont="1" applyFill="1" applyBorder="1"/>
    <xf numFmtId="0" fontId="63" fillId="18" borderId="39" xfId="0" applyFont="1" applyFill="1" applyBorder="1"/>
    <xf numFmtId="0" fontId="63" fillId="18" borderId="36" xfId="0" applyFont="1" applyFill="1" applyBorder="1"/>
    <xf numFmtId="0" fontId="63" fillId="18" borderId="36" xfId="0" applyFont="1" applyFill="1" applyBorder="1" applyAlignment="1">
      <alignment horizontal="center"/>
    </xf>
    <xf numFmtId="0" fontId="67" fillId="24" borderId="36" xfId="0" applyFont="1" applyFill="1" applyBorder="1"/>
    <xf numFmtId="0" fontId="67" fillId="24" borderId="38" xfId="0" applyFont="1" applyFill="1" applyBorder="1"/>
    <xf numFmtId="165" fontId="57" fillId="24" borderId="37" xfId="0" applyNumberFormat="1" applyFont="1" applyFill="1" applyBorder="1" applyAlignment="1">
      <alignment horizontal="center"/>
    </xf>
    <xf numFmtId="0" fontId="67" fillId="13" borderId="38" xfId="0" applyFont="1" applyFill="1" applyBorder="1"/>
    <xf numFmtId="165" fontId="61" fillId="13" borderId="37" xfId="0" applyNumberFormat="1" applyFont="1" applyFill="1" applyBorder="1" applyAlignment="1">
      <alignment horizontal="center"/>
    </xf>
    <xf numFmtId="165" fontId="63" fillId="18" borderId="3" xfId="0" applyNumberFormat="1" applyFont="1" applyFill="1" applyBorder="1" applyAlignment="1">
      <alignment horizontal="center"/>
    </xf>
    <xf numFmtId="0" fontId="68" fillId="0" borderId="0" xfId="0" applyFont="1"/>
    <xf numFmtId="0" fontId="69" fillId="0" borderId="0" xfId="0" applyFont="1"/>
    <xf numFmtId="0" fontId="65" fillId="17" borderId="0" xfId="0" applyFont="1" applyFill="1"/>
    <xf numFmtId="0" fontId="62" fillId="23" borderId="38" xfId="0" applyFont="1" applyFill="1" applyBorder="1" applyAlignment="1">
      <alignment horizontal="center"/>
    </xf>
    <xf numFmtId="0" fontId="62" fillId="23" borderId="37" xfId="0" applyFont="1" applyFill="1" applyBorder="1" applyAlignment="1">
      <alignment horizontal="center"/>
    </xf>
    <xf numFmtId="0" fontId="61" fillId="13" borderId="36" xfId="0" applyFont="1" applyFill="1" applyBorder="1"/>
    <xf numFmtId="0" fontId="61" fillId="13" borderId="36" xfId="0" applyFont="1" applyFill="1" applyBorder="1" applyAlignment="1">
      <alignment horizontal="center"/>
    </xf>
    <xf numFmtId="168" fontId="61" fillId="13" borderId="3" xfId="0" applyNumberFormat="1" applyFont="1" applyFill="1" applyBorder="1" applyAlignment="1">
      <alignment horizontal="center"/>
    </xf>
    <xf numFmtId="165" fontId="70" fillId="13" borderId="37" xfId="0" applyNumberFormat="1" applyFont="1" applyFill="1" applyBorder="1" applyAlignment="1">
      <alignment horizontal="center"/>
    </xf>
    <xf numFmtId="0" fontId="60" fillId="24" borderId="38" xfId="0" applyFont="1" applyFill="1" applyBorder="1"/>
    <xf numFmtId="165" fontId="61" fillId="24" borderId="37" xfId="0" applyNumberFormat="1" applyFont="1" applyFill="1" applyBorder="1" applyAlignment="1">
      <alignment horizontal="center"/>
    </xf>
    <xf numFmtId="0" fontId="70" fillId="13" borderId="36" xfId="0" applyFont="1" applyFill="1" applyBorder="1"/>
    <xf numFmtId="0" fontId="70" fillId="13" borderId="36" xfId="0" applyFont="1" applyFill="1" applyBorder="1" applyAlignment="1">
      <alignment horizontal="center"/>
    </xf>
    <xf numFmtId="0" fontId="70" fillId="13" borderId="3" xfId="0" applyFont="1" applyFill="1" applyBorder="1" applyAlignment="1">
      <alignment horizontal="center"/>
    </xf>
    <xf numFmtId="0" fontId="70" fillId="13" borderId="37" xfId="0" applyFont="1" applyFill="1" applyBorder="1" applyAlignment="1">
      <alignment horizontal="center"/>
    </xf>
    <xf numFmtId="165" fontId="57" fillId="24" borderId="40" xfId="0" applyNumberFormat="1" applyFont="1" applyFill="1" applyBorder="1" applyAlignment="1">
      <alignment horizontal="center"/>
    </xf>
    <xf numFmtId="0" fontId="60" fillId="13" borderId="36" xfId="0" applyFont="1" applyFill="1" applyBorder="1"/>
    <xf numFmtId="0" fontId="63" fillId="18" borderId="41" xfId="0" applyFont="1" applyFill="1" applyBorder="1"/>
    <xf numFmtId="165" fontId="70" fillId="24" borderId="3" xfId="0" applyNumberFormat="1" applyFont="1" applyFill="1" applyBorder="1" applyAlignment="1">
      <alignment horizontal="center"/>
    </xf>
    <xf numFmtId="165" fontId="63" fillId="18" borderId="40" xfId="0" applyNumberFormat="1" applyFont="1" applyFill="1" applyBorder="1" applyAlignment="1">
      <alignment horizontal="center"/>
    </xf>
    <xf numFmtId="0" fontId="9" fillId="3" borderId="1" xfId="1" applyFont="1" applyFill="1" applyBorder="1"/>
    <xf numFmtId="164" fontId="9" fillId="3" borderId="1" xfId="1" applyNumberFormat="1" applyFont="1" applyFill="1" applyBorder="1"/>
    <xf numFmtId="0" fontId="0" fillId="24" borderId="0" xfId="0" applyFill="1"/>
    <xf numFmtId="168" fontId="0" fillId="24" borderId="0" xfId="0" applyNumberFormat="1" applyFill="1"/>
    <xf numFmtId="0" fontId="0" fillId="13" borderId="0" xfId="0" applyFill="1"/>
    <xf numFmtId="168" fontId="0" fillId="13" borderId="0" xfId="0" applyNumberFormat="1" applyFill="1"/>
    <xf numFmtId="0" fontId="37" fillId="25" borderId="0" xfId="0" applyFont="1" applyFill="1"/>
    <xf numFmtId="0" fontId="42" fillId="0" borderId="0" xfId="0" applyFont="1"/>
    <xf numFmtId="0" fontId="0" fillId="13" borderId="24" xfId="0" applyFill="1" applyBorder="1" applyAlignment="1">
      <alignment horizontal="center"/>
    </xf>
    <xf numFmtId="168" fontId="0" fillId="13" borderId="24" xfId="0" applyNumberFormat="1" applyFill="1" applyBorder="1" applyAlignment="1">
      <alignment horizontal="center"/>
    </xf>
    <xf numFmtId="0" fontId="52" fillId="18" borderId="4" xfId="0" applyFont="1" applyFill="1" applyBorder="1"/>
    <xf numFmtId="0" fontId="52" fillId="18" borderId="4" xfId="0" applyFont="1" applyFill="1" applyBorder="1" applyAlignment="1">
      <alignment horizontal="center"/>
    </xf>
    <xf numFmtId="0" fontId="52" fillId="18" borderId="5" xfId="0" applyFont="1" applyFill="1" applyBorder="1" applyAlignment="1">
      <alignment horizontal="center"/>
    </xf>
    <xf numFmtId="0" fontId="0" fillId="24" borderId="24" xfId="0" applyFill="1" applyBorder="1" applyAlignment="1">
      <alignment horizontal="center"/>
    </xf>
    <xf numFmtId="168" fontId="0" fillId="24" borderId="24" xfId="0" applyNumberFormat="1" applyFill="1" applyBorder="1" applyAlignment="1">
      <alignment horizontal="center"/>
    </xf>
    <xf numFmtId="0" fontId="0" fillId="13" borderId="5" xfId="0" applyFill="1" applyBorder="1"/>
    <xf numFmtId="168" fontId="0" fillId="13" borderId="26" xfId="0" applyNumberFormat="1" applyFill="1" applyBorder="1" applyAlignment="1">
      <alignment horizontal="center"/>
    </xf>
    <xf numFmtId="0" fontId="0" fillId="24" borderId="5" xfId="0" applyFill="1" applyBorder="1"/>
    <xf numFmtId="168" fontId="0" fillId="24" borderId="26" xfId="0" applyNumberFormat="1" applyFill="1" applyBorder="1" applyAlignment="1">
      <alignment horizontal="center"/>
    </xf>
    <xf numFmtId="0" fontId="0" fillId="13" borderId="42" xfId="0" applyFill="1" applyBorder="1" applyAlignment="1">
      <alignment horizontal="center"/>
    </xf>
    <xf numFmtId="168" fontId="0" fillId="13" borderId="42" xfId="0" applyNumberFormat="1" applyFill="1" applyBorder="1" applyAlignment="1">
      <alignment horizontal="center"/>
    </xf>
    <xf numFmtId="0" fontId="0" fillId="13" borderId="44" xfId="0" applyFill="1" applyBorder="1"/>
    <xf numFmtId="168" fontId="0" fillId="13" borderId="45" xfId="0" applyNumberFormat="1" applyFill="1" applyBorder="1" applyAlignment="1">
      <alignment horizontal="center"/>
    </xf>
    <xf numFmtId="169" fontId="0" fillId="24" borderId="24" xfId="0" applyNumberFormat="1" applyFill="1" applyBorder="1" applyAlignment="1">
      <alignment horizontal="center"/>
    </xf>
    <xf numFmtId="169" fontId="0" fillId="13" borderId="24" xfId="0" applyNumberFormat="1" applyFill="1" applyBorder="1" applyAlignment="1">
      <alignment horizontal="center"/>
    </xf>
    <xf numFmtId="169" fontId="0" fillId="13" borderId="42" xfId="0" applyNumberFormat="1" applyFill="1" applyBorder="1" applyAlignment="1">
      <alignment horizontal="center"/>
    </xf>
    <xf numFmtId="0" fontId="47" fillId="18" borderId="14" xfId="0" applyFont="1" applyFill="1" applyBorder="1" applyAlignment="1">
      <alignment horizontal="center"/>
    </xf>
    <xf numFmtId="168" fontId="47" fillId="18" borderId="14" xfId="0" applyNumberFormat="1" applyFont="1" applyFill="1" applyBorder="1" applyAlignment="1">
      <alignment horizontal="center"/>
    </xf>
    <xf numFmtId="0" fontId="52" fillId="23" borderId="24" xfId="0" applyFont="1" applyFill="1" applyBorder="1" applyAlignment="1">
      <alignment horizontal="center"/>
    </xf>
    <xf numFmtId="0" fontId="52" fillId="23" borderId="14" xfId="0" applyFont="1" applyFill="1" applyBorder="1" applyAlignment="1">
      <alignment horizontal="center"/>
    </xf>
    <xf numFmtId="165" fontId="42" fillId="13" borderId="0" xfId="0" applyNumberFormat="1" applyFont="1" applyFill="1" applyAlignment="1">
      <alignment horizontal="center"/>
    </xf>
    <xf numFmtId="167" fontId="0" fillId="13" borderId="0" xfId="0" applyNumberFormat="1" applyFill="1" applyAlignment="1">
      <alignment horizontal="center"/>
    </xf>
    <xf numFmtId="0" fontId="42" fillId="13" borderId="24" xfId="0" applyFont="1" applyFill="1" applyBorder="1" applyAlignment="1">
      <alignment horizontal="center"/>
    </xf>
    <xf numFmtId="0" fontId="47" fillId="23" borderId="14" xfId="0" applyFont="1" applyFill="1" applyBorder="1" applyAlignment="1">
      <alignment horizontal="center"/>
    </xf>
    <xf numFmtId="165" fontId="47" fillId="23" borderId="14" xfId="0" applyNumberFormat="1" applyFont="1" applyFill="1" applyBorder="1" applyAlignment="1">
      <alignment horizontal="center"/>
    </xf>
    <xf numFmtId="165" fontId="0" fillId="13" borderId="9" xfId="0" applyNumberFormat="1" applyFill="1" applyBorder="1" applyAlignment="1">
      <alignment horizontal="center"/>
    </xf>
    <xf numFmtId="165" fontId="0" fillId="0" borderId="9" xfId="0" applyNumberFormat="1" applyBorder="1" applyAlignment="1">
      <alignment horizontal="center"/>
    </xf>
    <xf numFmtId="165" fontId="0" fillId="21" borderId="9" xfId="0" applyNumberFormat="1" applyFill="1" applyBorder="1" applyAlignment="1">
      <alignment horizontal="center"/>
    </xf>
    <xf numFmtId="165" fontId="47" fillId="18" borderId="9" xfId="0" applyNumberFormat="1" applyFont="1" applyFill="1" applyBorder="1" applyAlignment="1">
      <alignment horizontal="center"/>
    </xf>
    <xf numFmtId="167" fontId="37" fillId="13" borderId="9" xfId="0" applyNumberFormat="1" applyFont="1" applyFill="1" applyBorder="1" applyAlignment="1">
      <alignment horizontal="center"/>
    </xf>
    <xf numFmtId="167" fontId="37" fillId="21" borderId="9" xfId="0" applyNumberFormat="1" applyFont="1" applyFill="1" applyBorder="1" applyAlignment="1">
      <alignment horizontal="center"/>
    </xf>
    <xf numFmtId="165" fontId="0" fillId="24" borderId="8" xfId="0" applyNumberFormat="1" applyFill="1" applyBorder="1" applyAlignment="1">
      <alignment horizontal="center"/>
    </xf>
    <xf numFmtId="0" fontId="71" fillId="24" borderId="43" xfId="0" applyFont="1" applyFill="1" applyBorder="1"/>
    <xf numFmtId="0" fontId="71" fillId="24" borderId="43" xfId="0" applyFont="1" applyFill="1" applyBorder="1" applyAlignment="1">
      <alignment horizontal="center"/>
    </xf>
    <xf numFmtId="168" fontId="71" fillId="24" borderId="43" xfId="0" applyNumberFormat="1" applyFont="1" applyFill="1" applyBorder="1" applyAlignment="1">
      <alignment horizontal="center"/>
    </xf>
    <xf numFmtId="169" fontId="71" fillId="24" borderId="44" xfId="0" applyNumberFormat="1" applyFont="1" applyFill="1" applyBorder="1" applyAlignment="1">
      <alignment horizontal="center"/>
    </xf>
    <xf numFmtId="168" fontId="71" fillId="24" borderId="37" xfId="0" applyNumberFormat="1" applyFont="1" applyFill="1" applyBorder="1" applyAlignment="1">
      <alignment horizontal="center"/>
    </xf>
    <xf numFmtId="0" fontId="71" fillId="13" borderId="4" xfId="0" applyFont="1" applyFill="1" applyBorder="1"/>
    <xf numFmtId="0" fontId="71" fillId="13" borderId="4" xfId="0" applyFont="1" applyFill="1" applyBorder="1" applyAlignment="1">
      <alignment horizontal="center"/>
    </xf>
    <xf numFmtId="168" fontId="71" fillId="13" borderId="4" xfId="0" applyNumberFormat="1" applyFont="1" applyFill="1" applyBorder="1" applyAlignment="1">
      <alignment horizontal="center"/>
    </xf>
    <xf numFmtId="169" fontId="71" fillId="13" borderId="4" xfId="0" applyNumberFormat="1" applyFont="1" applyFill="1" applyBorder="1" applyAlignment="1">
      <alignment horizontal="center"/>
    </xf>
    <xf numFmtId="0" fontId="72" fillId="0" borderId="0" xfId="0" applyFont="1"/>
    <xf numFmtId="0" fontId="28" fillId="0" borderId="0" xfId="0" applyFont="1"/>
    <xf numFmtId="0" fontId="52" fillId="26" borderId="0" xfId="0" applyFont="1" applyFill="1"/>
    <xf numFmtId="0" fontId="52" fillId="26" borderId="0" xfId="0" applyFont="1" applyFill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165" fontId="1" fillId="0" borderId="0" xfId="0" applyNumberFormat="1" applyFont="1" applyAlignment="1">
      <alignment horizontal="center"/>
    </xf>
    <xf numFmtId="0" fontId="1" fillId="13" borderId="0" xfId="0" applyFont="1" applyFill="1"/>
    <xf numFmtId="0" fontId="1" fillId="13" borderId="0" xfId="0" applyFont="1" applyFill="1" applyAlignment="1">
      <alignment horizontal="center"/>
    </xf>
    <xf numFmtId="165" fontId="1" fillId="13" borderId="0" xfId="0" applyNumberFormat="1" applyFont="1" applyFill="1" applyAlignment="1">
      <alignment horizontal="center"/>
    </xf>
    <xf numFmtId="0" fontId="6" fillId="20" borderId="14" xfId="0" applyFont="1" applyFill="1" applyBorder="1"/>
    <xf numFmtId="0" fontId="37" fillId="20" borderId="14" xfId="0" applyFont="1" applyFill="1" applyBorder="1"/>
    <xf numFmtId="165" fontId="37" fillId="20" borderId="14" xfId="0" applyNumberFormat="1" applyFont="1" applyFill="1" applyBorder="1" applyAlignment="1">
      <alignment horizontal="center"/>
    </xf>
    <xf numFmtId="165" fontId="1" fillId="0" borderId="0" xfId="0" applyNumberFormat="1" applyFont="1" applyAlignment="1">
      <alignment horizontal="right"/>
    </xf>
    <xf numFmtId="165" fontId="1" fillId="13" borderId="0" xfId="0" applyNumberFormat="1" applyFont="1" applyFill="1" applyAlignment="1">
      <alignment horizontal="right"/>
    </xf>
    <xf numFmtId="165" fontId="5" fillId="0" borderId="0" xfId="0" applyNumberFormat="1" applyFont="1" applyAlignment="1">
      <alignment horizontal="right"/>
    </xf>
    <xf numFmtId="0" fontId="75" fillId="0" borderId="0" xfId="0" applyFont="1"/>
    <xf numFmtId="165" fontId="75" fillId="0" borderId="0" xfId="0" applyNumberFormat="1" applyFont="1" applyAlignment="1">
      <alignment horizontal="right"/>
    </xf>
    <xf numFmtId="0" fontId="75" fillId="13" borderId="0" xfId="0" applyFont="1" applyFill="1"/>
    <xf numFmtId="165" fontId="75" fillId="13" borderId="0" xfId="0" applyNumberFormat="1" applyFont="1" applyFill="1" applyAlignment="1">
      <alignment horizontal="right"/>
    </xf>
    <xf numFmtId="165" fontId="5" fillId="13" borderId="0" xfId="0" applyNumberFormat="1" applyFont="1" applyFill="1" applyAlignment="1">
      <alignment horizontal="right"/>
    </xf>
    <xf numFmtId="0" fontId="47" fillId="18" borderId="46" xfId="0" applyFont="1" applyFill="1" applyBorder="1"/>
    <xf numFmtId="165" fontId="47" fillId="18" borderId="46" xfId="0" applyNumberFormat="1" applyFont="1" applyFill="1" applyBorder="1" applyAlignment="1">
      <alignment horizontal="right"/>
    </xf>
    <xf numFmtId="0" fontId="78" fillId="0" borderId="0" xfId="0" applyFont="1"/>
    <xf numFmtId="0" fontId="2" fillId="0" borderId="23" xfId="0" applyFont="1" applyBorder="1"/>
    <xf numFmtId="166" fontId="5" fillId="0" borderId="23" xfId="0" applyNumberFormat="1" applyFont="1" applyBorder="1" applyAlignment="1">
      <alignment horizontal="right"/>
    </xf>
    <xf numFmtId="0" fontId="78" fillId="20" borderId="47" xfId="0" applyFont="1" applyFill="1" applyBorder="1"/>
    <xf numFmtId="165" fontId="78" fillId="20" borderId="47" xfId="0" applyNumberFormat="1" applyFont="1" applyFill="1" applyBorder="1" applyAlignment="1">
      <alignment horizontal="right"/>
    </xf>
    <xf numFmtId="0" fontId="79" fillId="0" borderId="24" xfId="0" applyFont="1" applyBorder="1"/>
    <xf numFmtId="165" fontId="79" fillId="0" borderId="24" xfId="0" applyNumberFormat="1" applyFont="1" applyBorder="1" applyAlignment="1">
      <alignment horizontal="right"/>
    </xf>
    <xf numFmtId="0" fontId="5" fillId="0" borderId="24" xfId="0" applyFont="1" applyBorder="1"/>
    <xf numFmtId="165" fontId="42" fillId="0" borderId="8" xfId="0" applyNumberFormat="1" applyFont="1" applyBorder="1" applyAlignment="1">
      <alignment horizontal="center"/>
    </xf>
    <xf numFmtId="0" fontId="52" fillId="18" borderId="7" xfId="0" applyFont="1" applyFill="1" applyBorder="1" applyAlignment="1">
      <alignment horizontal="center"/>
    </xf>
    <xf numFmtId="0" fontId="59" fillId="20" borderId="23" xfId="0" applyFont="1" applyFill="1" applyBorder="1"/>
    <xf numFmtId="0" fontId="0" fillId="20" borderId="23" xfId="0" applyFill="1" applyBorder="1"/>
    <xf numFmtId="0" fontId="37" fillId="0" borderId="7" xfId="0" applyFont="1" applyBorder="1"/>
    <xf numFmtId="165" fontId="0" fillId="0" borderId="7" xfId="0" applyNumberFormat="1" applyBorder="1" applyAlignment="1">
      <alignment horizontal="center"/>
    </xf>
    <xf numFmtId="168" fontId="42" fillId="13" borderId="8" xfId="0" applyNumberFormat="1" applyFont="1" applyFill="1" applyBorder="1" applyAlignment="1">
      <alignment horizontal="center"/>
    </xf>
    <xf numFmtId="0" fontId="38" fillId="20" borderId="23" xfId="0" applyFont="1" applyFill="1" applyBorder="1"/>
    <xf numFmtId="165" fontId="38" fillId="18" borderId="8" xfId="0" applyNumberFormat="1" applyFont="1" applyFill="1" applyBorder="1" applyAlignment="1">
      <alignment horizontal="center"/>
    </xf>
    <xf numFmtId="0" fontId="77" fillId="0" borderId="0" xfId="0" applyFont="1"/>
    <xf numFmtId="0" fontId="0" fillId="0" borderId="0" xfId="0"/>
    <xf numFmtId="0" fontId="74" fillId="18" borderId="32" xfId="0" applyFont="1" applyFill="1" applyBorder="1"/>
    <xf numFmtId="0" fontId="0" fillId="0" borderId="32" xfId="0" applyBorder="1"/>
    <xf numFmtId="0" fontId="46" fillId="18" borderId="0" xfId="0" applyFont="1" applyFill="1" applyAlignment="1">
      <alignment horizontal="center"/>
    </xf>
    <xf numFmtId="0" fontId="73" fillId="20" borderId="0" xfId="0" applyFont="1" applyFill="1" applyAlignment="1">
      <alignment horizontal="center"/>
    </xf>
    <xf numFmtId="0" fontId="76" fillId="0" borderId="0" xfId="0" applyFont="1"/>
    <xf numFmtId="0" fontId="9" fillId="0" borderId="0" xfId="1" applyFont="1"/>
    <xf numFmtId="0" fontId="8" fillId="0" borderId="0" xfId="1"/>
    <xf numFmtId="0" fontId="10" fillId="2" borderId="1" xfId="1" applyFont="1" applyFill="1" applyBorder="1"/>
    <xf numFmtId="0" fontId="8" fillId="2" borderId="2" xfId="1" applyFill="1" applyBorder="1"/>
    <xf numFmtId="0" fontId="8" fillId="2" borderId="2" xfId="1" applyFill="1" applyBorder="1" applyAlignment="1">
      <alignment horizontal="left"/>
    </xf>
    <xf numFmtId="0" fontId="26" fillId="7" borderId="9" xfId="2" applyFont="1" applyFill="1" applyBorder="1" applyAlignment="1">
      <alignment horizontal="center"/>
    </xf>
    <xf numFmtId="0" fontId="26" fillId="7" borderId="15" xfId="2" applyFont="1" applyFill="1" applyBorder="1" applyAlignment="1">
      <alignment horizontal="center"/>
    </xf>
  </cellXfs>
  <cellStyles count="3">
    <cellStyle name="Normal" xfId="0" builtinId="0"/>
    <cellStyle name="Normal 2" xfId="1" xr:uid="{77E1AF78-FFA8-4B3C-ABA7-A5CE8C9215F1}"/>
    <cellStyle name="Normal 3" xfId="2" xr:uid="{DF76377A-DEA9-481B-8230-3876D7317F5A}"/>
  </cellStyles>
  <dxfs count="0"/>
  <tableStyles count="0" defaultTableStyle="TableStyleMedium2" defaultPivotStyle="PivotStyleLight16"/>
  <colors>
    <mruColors>
      <color rgb="FF0563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tyles" Target="styles.xml"/><Relationship Id="rId50" Type="http://schemas.openxmlformats.org/officeDocument/2006/relationships/powerPivotData" Target="model/item.data"/><Relationship Id="rId55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theme" Target="theme/theme1.xml"/><Relationship Id="rId53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haredStrings" Target="sharedStrings.xml"/><Relationship Id="rId56" Type="http://schemas.openxmlformats.org/officeDocument/2006/relationships/customXml" Target="../customXml/item4.xml"/><Relationship Id="rId8" Type="http://schemas.openxmlformats.org/officeDocument/2006/relationships/worksheet" Target="worksheets/sheet8.xml"/><Relationship Id="rId51" Type="http://schemas.microsoft.com/office/2017/10/relationships/person" Target="persons/perso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connections" Target="connection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heetMetadata" Target="metadata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f62f758-1be3-494b-a522-816439954b5d}">
  <we:reference id="WA200009404" version="1.0.0.8" store="en-US" storeType="OMEX"/>
  <we:alternateReferences/>
  <we:properties>
    <we:property name="Microsoft.Office.CampaignId" value="&quot;none&quot;"/>
    <we:property name="claude.fileId" value="&quot;0cd26a1c-456a-4ec2-9978-fd692a4c68ca&quot;"/>
  </we:properties>
  <we:bindings/>
  <we:snapshot xmlns:r="http://schemas.openxmlformats.org/officeDocument/2006/relationships"/>
</we:webextension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031E5-F208-41EE-8E48-5DA59872E94C}">
  <dimension ref="A1:D80"/>
  <sheetViews>
    <sheetView workbookViewId="0">
      <selection sqref="A1:D1"/>
    </sheetView>
  </sheetViews>
  <sheetFormatPr defaultRowHeight="15.75" x14ac:dyDescent="0.25"/>
  <cols>
    <col min="1" max="1" width="32.5" customWidth="1"/>
    <col min="2" max="2" width="13.375" customWidth="1"/>
    <col min="3" max="3" width="15.875" customWidth="1"/>
    <col min="4" max="4" width="16.625" customWidth="1"/>
  </cols>
  <sheetData>
    <row r="1" spans="1:4" ht="21" x14ac:dyDescent="0.35">
      <c r="A1" s="429" t="s">
        <v>651</v>
      </c>
      <c r="B1" s="426"/>
      <c r="C1" s="426"/>
      <c r="D1" s="426"/>
    </row>
    <row r="2" spans="1:4" x14ac:dyDescent="0.25">
      <c r="A2" s="430" t="s">
        <v>652</v>
      </c>
      <c r="B2" s="426"/>
      <c r="C2" s="426"/>
      <c r="D2" s="426"/>
    </row>
    <row r="4" spans="1:4" ht="19.5" thickBot="1" x14ac:dyDescent="0.35">
      <c r="A4" s="427" t="s">
        <v>653</v>
      </c>
      <c r="B4" s="428"/>
      <c r="C4" s="428"/>
      <c r="D4" s="428"/>
    </row>
    <row r="5" spans="1:4" x14ac:dyDescent="0.25">
      <c r="A5" s="388" t="s">
        <v>438</v>
      </c>
      <c r="B5" s="388" t="s">
        <v>207</v>
      </c>
      <c r="C5" s="388" t="s">
        <v>439</v>
      </c>
      <c r="D5" s="388" t="s">
        <v>510</v>
      </c>
    </row>
    <row r="6" spans="1:4" x14ac:dyDescent="0.25">
      <c r="A6" s="392" t="s">
        <v>539</v>
      </c>
      <c r="B6" s="393" t="s">
        <v>32</v>
      </c>
      <c r="C6" s="393" t="s">
        <v>224</v>
      </c>
      <c r="D6" s="394">
        <v>210</v>
      </c>
    </row>
    <row r="7" spans="1:4" x14ac:dyDescent="0.25">
      <c r="A7" s="389" t="s">
        <v>546</v>
      </c>
      <c r="B7" s="390" t="s">
        <v>32</v>
      </c>
      <c r="C7" s="390" t="s">
        <v>224</v>
      </c>
      <c r="D7" s="391">
        <v>210</v>
      </c>
    </row>
    <row r="8" spans="1:4" x14ac:dyDescent="0.25">
      <c r="A8" s="392" t="s">
        <v>548</v>
      </c>
      <c r="B8" s="393" t="s">
        <v>32</v>
      </c>
      <c r="C8" s="393" t="s">
        <v>225</v>
      </c>
      <c r="D8" s="394">
        <v>235</v>
      </c>
    </row>
    <row r="9" spans="1:4" x14ac:dyDescent="0.25">
      <c r="A9" s="389" t="s">
        <v>549</v>
      </c>
      <c r="B9" s="390" t="s">
        <v>74</v>
      </c>
      <c r="C9" s="390" t="s">
        <v>628</v>
      </c>
      <c r="D9" s="391">
        <v>45</v>
      </c>
    </row>
    <row r="10" spans="1:4" x14ac:dyDescent="0.25">
      <c r="A10" s="392" t="s">
        <v>553</v>
      </c>
      <c r="B10" s="393" t="s">
        <v>32</v>
      </c>
      <c r="C10" s="393" t="s">
        <v>224</v>
      </c>
      <c r="D10" s="394">
        <v>210</v>
      </c>
    </row>
    <row r="11" spans="1:4" x14ac:dyDescent="0.25">
      <c r="A11" s="389" t="s">
        <v>553</v>
      </c>
      <c r="B11" s="390" t="s">
        <v>37</v>
      </c>
      <c r="C11" s="390" t="s">
        <v>37</v>
      </c>
      <c r="D11" s="391">
        <v>50</v>
      </c>
    </row>
    <row r="12" spans="1:4" x14ac:dyDescent="0.25">
      <c r="A12" s="392" t="s">
        <v>555</v>
      </c>
      <c r="B12" s="393" t="s">
        <v>32</v>
      </c>
      <c r="C12" s="393" t="s">
        <v>224</v>
      </c>
      <c r="D12" s="394">
        <v>210</v>
      </c>
    </row>
    <row r="13" spans="1:4" x14ac:dyDescent="0.25">
      <c r="A13" s="389" t="s">
        <v>555</v>
      </c>
      <c r="B13" s="390" t="s">
        <v>37</v>
      </c>
      <c r="C13" s="390" t="s">
        <v>37</v>
      </c>
      <c r="D13" s="391">
        <v>50</v>
      </c>
    </row>
    <row r="14" spans="1:4" x14ac:dyDescent="0.25">
      <c r="A14" s="392" t="s">
        <v>557</v>
      </c>
      <c r="B14" s="393" t="s">
        <v>32</v>
      </c>
      <c r="C14" s="393" t="s">
        <v>225</v>
      </c>
      <c r="D14" s="394">
        <v>235</v>
      </c>
    </row>
    <row r="15" spans="1:4" x14ac:dyDescent="0.25">
      <c r="A15" s="389" t="s">
        <v>558</v>
      </c>
      <c r="B15" s="390" t="s">
        <v>32</v>
      </c>
      <c r="C15" s="390" t="s">
        <v>224</v>
      </c>
      <c r="D15" s="391">
        <v>210</v>
      </c>
    </row>
    <row r="16" spans="1:4" x14ac:dyDescent="0.25">
      <c r="A16" s="392" t="s">
        <v>560</v>
      </c>
      <c r="B16" s="393" t="s">
        <v>32</v>
      </c>
      <c r="C16" s="393" t="s">
        <v>224</v>
      </c>
      <c r="D16" s="394">
        <v>210</v>
      </c>
    </row>
    <row r="17" spans="1:4" x14ac:dyDescent="0.25">
      <c r="A17" s="389" t="s">
        <v>569</v>
      </c>
      <c r="B17" s="390" t="s">
        <v>32</v>
      </c>
      <c r="C17" s="390" t="s">
        <v>224</v>
      </c>
      <c r="D17" s="391">
        <v>210</v>
      </c>
    </row>
    <row r="18" spans="1:4" x14ac:dyDescent="0.25">
      <c r="A18" s="392" t="s">
        <v>532</v>
      </c>
      <c r="B18" s="393" t="s">
        <v>32</v>
      </c>
      <c r="C18" s="393" t="s">
        <v>224</v>
      </c>
      <c r="D18" s="394">
        <v>210</v>
      </c>
    </row>
    <row r="19" spans="1:4" x14ac:dyDescent="0.25">
      <c r="A19" s="389" t="s">
        <v>532</v>
      </c>
      <c r="B19" s="390" t="s">
        <v>37</v>
      </c>
      <c r="C19" s="390" t="s">
        <v>37</v>
      </c>
      <c r="D19" s="391">
        <v>50</v>
      </c>
    </row>
    <row r="20" spans="1:4" x14ac:dyDescent="0.25">
      <c r="A20" s="392" t="s">
        <v>537</v>
      </c>
      <c r="B20" s="393" t="s">
        <v>32</v>
      </c>
      <c r="C20" s="393" t="s">
        <v>224</v>
      </c>
      <c r="D20" s="394">
        <v>210</v>
      </c>
    </row>
    <row r="21" spans="1:4" x14ac:dyDescent="0.25">
      <c r="A21" s="395" t="s">
        <v>654</v>
      </c>
      <c r="B21" s="396"/>
      <c r="C21" s="396"/>
      <c r="D21" s="397">
        <f>SUM(D6:D20)</f>
        <v>2555</v>
      </c>
    </row>
    <row r="23" spans="1:4" x14ac:dyDescent="0.25">
      <c r="A23" s="387" t="s">
        <v>655</v>
      </c>
      <c r="B23" s="387"/>
    </row>
    <row r="24" spans="1:4" x14ac:dyDescent="0.25">
      <c r="A24" s="392" t="s">
        <v>505</v>
      </c>
      <c r="B24" s="399">
        <v>2555</v>
      </c>
    </row>
    <row r="25" spans="1:4" x14ac:dyDescent="0.25">
      <c r="A25" s="389" t="s">
        <v>423</v>
      </c>
      <c r="B25" s="400">
        <v>-383.25</v>
      </c>
    </row>
    <row r="26" spans="1:4" x14ac:dyDescent="0.25">
      <c r="A26" s="403" t="s">
        <v>178</v>
      </c>
      <c r="B26" s="404">
        <v>1473.5</v>
      </c>
    </row>
    <row r="27" spans="1:4" x14ac:dyDescent="0.25">
      <c r="A27" s="389" t="s">
        <v>656</v>
      </c>
      <c r="B27" s="398">
        <v>2171.75</v>
      </c>
    </row>
    <row r="28" spans="1:4" ht="16.5" thickBot="1" x14ac:dyDescent="0.3">
      <c r="A28" s="392" t="s">
        <v>425</v>
      </c>
      <c r="B28" s="405">
        <v>-2.5</v>
      </c>
    </row>
    <row r="29" spans="1:4" x14ac:dyDescent="0.25">
      <c r="A29" s="406" t="s">
        <v>426</v>
      </c>
      <c r="B29" s="407">
        <v>2169.25</v>
      </c>
    </row>
    <row r="32" spans="1:4" ht="19.5" thickBot="1" x14ac:dyDescent="0.35">
      <c r="A32" s="427" t="s">
        <v>657</v>
      </c>
      <c r="B32" s="428"/>
      <c r="C32" s="428"/>
      <c r="D32" s="428"/>
    </row>
    <row r="33" spans="1:4" x14ac:dyDescent="0.25">
      <c r="A33" s="388" t="s">
        <v>438</v>
      </c>
      <c r="B33" s="388" t="s">
        <v>207</v>
      </c>
      <c r="C33" s="388" t="s">
        <v>439</v>
      </c>
      <c r="D33" s="388" t="s">
        <v>510</v>
      </c>
    </row>
    <row r="34" spans="1:4" x14ac:dyDescent="0.25">
      <c r="A34" s="392" t="s">
        <v>543</v>
      </c>
      <c r="B34" s="393" t="s">
        <v>32</v>
      </c>
      <c r="C34" s="393" t="s">
        <v>225</v>
      </c>
      <c r="D34" s="394">
        <v>235</v>
      </c>
    </row>
    <row r="35" spans="1:4" x14ac:dyDescent="0.25">
      <c r="A35" s="389" t="s">
        <v>554</v>
      </c>
      <c r="B35" s="390" t="s">
        <v>32</v>
      </c>
      <c r="C35" s="390" t="s">
        <v>225</v>
      </c>
      <c r="D35" s="391">
        <v>235</v>
      </c>
    </row>
    <row r="36" spans="1:4" x14ac:dyDescent="0.25">
      <c r="A36" s="392" t="s">
        <v>568</v>
      </c>
      <c r="B36" s="393" t="s">
        <v>32</v>
      </c>
      <c r="C36" s="393" t="s">
        <v>225</v>
      </c>
      <c r="D36" s="394">
        <v>235</v>
      </c>
    </row>
    <row r="37" spans="1:4" x14ac:dyDescent="0.25">
      <c r="A37" s="396" t="s">
        <v>658</v>
      </c>
      <c r="B37" s="396"/>
      <c r="C37" s="396"/>
      <c r="D37" s="397">
        <f>SUM(D34:D36)</f>
        <v>705</v>
      </c>
    </row>
    <row r="39" spans="1:4" x14ac:dyDescent="0.25">
      <c r="A39" s="387" t="s">
        <v>655</v>
      </c>
      <c r="B39" s="387"/>
    </row>
    <row r="40" spans="1:4" x14ac:dyDescent="0.25">
      <c r="A40" s="392" t="s">
        <v>505</v>
      </c>
      <c r="B40" s="399">
        <v>705</v>
      </c>
    </row>
    <row r="41" spans="1:4" x14ac:dyDescent="0.25">
      <c r="A41" s="389" t="s">
        <v>659</v>
      </c>
      <c r="B41" s="400">
        <v>-300</v>
      </c>
    </row>
    <row r="42" spans="1:4" x14ac:dyDescent="0.25">
      <c r="A42" s="392" t="s">
        <v>423</v>
      </c>
      <c r="B42" s="405">
        <v>0</v>
      </c>
    </row>
    <row r="43" spans="1:4" x14ac:dyDescent="0.25">
      <c r="A43" s="401" t="s">
        <v>178</v>
      </c>
      <c r="B43" s="402">
        <v>3217.5</v>
      </c>
    </row>
    <row r="44" spans="1:4" x14ac:dyDescent="0.25">
      <c r="A44" s="392" t="s">
        <v>656</v>
      </c>
      <c r="B44" s="399">
        <v>705</v>
      </c>
    </row>
    <row r="45" spans="1:4" ht="16.5" thickBot="1" x14ac:dyDescent="0.3">
      <c r="A45" s="389" t="s">
        <v>425</v>
      </c>
      <c r="B45" s="400">
        <v>-2.5</v>
      </c>
    </row>
    <row r="46" spans="1:4" x14ac:dyDescent="0.25">
      <c r="A46" s="406" t="s">
        <v>426</v>
      </c>
      <c r="B46" s="407">
        <v>702.5</v>
      </c>
    </row>
    <row r="47" spans="1:4" x14ac:dyDescent="0.25">
      <c r="A47" s="431" t="s">
        <v>660</v>
      </c>
      <c r="B47" s="426"/>
    </row>
    <row r="50" spans="1:4" ht="19.5" thickBot="1" x14ac:dyDescent="0.35">
      <c r="A50" s="427" t="s">
        <v>661</v>
      </c>
      <c r="B50" s="428"/>
      <c r="C50" s="428"/>
      <c r="D50" s="428"/>
    </row>
    <row r="51" spans="1:4" x14ac:dyDescent="0.25">
      <c r="A51" s="388" t="s">
        <v>438</v>
      </c>
      <c r="B51" s="388" t="s">
        <v>207</v>
      </c>
      <c r="C51" s="388" t="s">
        <v>439</v>
      </c>
      <c r="D51" s="388" t="s">
        <v>510</v>
      </c>
    </row>
    <row r="52" spans="1:4" x14ac:dyDescent="0.25">
      <c r="A52" s="392" t="s">
        <v>544</v>
      </c>
      <c r="B52" s="393" t="s">
        <v>32</v>
      </c>
      <c r="C52" s="393" t="s">
        <v>221</v>
      </c>
      <c r="D52" s="394">
        <v>60</v>
      </c>
    </row>
    <row r="53" spans="1:4" x14ac:dyDescent="0.25">
      <c r="A53" s="396" t="s">
        <v>662</v>
      </c>
      <c r="B53" s="396"/>
      <c r="C53" s="396"/>
      <c r="D53" s="397">
        <f>SUM(D52:D52)</f>
        <v>60</v>
      </c>
    </row>
    <row r="55" spans="1:4" x14ac:dyDescent="0.25">
      <c r="A55" s="387" t="s">
        <v>655</v>
      </c>
      <c r="B55" s="387"/>
    </row>
    <row r="56" spans="1:4" x14ac:dyDescent="0.25">
      <c r="A56" s="392" t="s">
        <v>505</v>
      </c>
      <c r="B56" s="399">
        <v>60</v>
      </c>
    </row>
    <row r="57" spans="1:4" x14ac:dyDescent="0.25">
      <c r="A57" s="389" t="s">
        <v>423</v>
      </c>
      <c r="B57" s="400">
        <v>-9</v>
      </c>
    </row>
    <row r="58" spans="1:4" x14ac:dyDescent="0.25">
      <c r="A58" s="403" t="s">
        <v>178</v>
      </c>
      <c r="B58" s="404">
        <v>63.75</v>
      </c>
    </row>
    <row r="59" spans="1:4" x14ac:dyDescent="0.25">
      <c r="A59" s="389" t="s">
        <v>656</v>
      </c>
      <c r="B59" s="398">
        <v>51</v>
      </c>
    </row>
    <row r="60" spans="1:4" x14ac:dyDescent="0.25">
      <c r="A60" s="392" t="s">
        <v>663</v>
      </c>
      <c r="B60" s="399">
        <v>30</v>
      </c>
    </row>
    <row r="61" spans="1:4" ht="16.5" thickBot="1" x14ac:dyDescent="0.3">
      <c r="A61" s="389" t="s">
        <v>425</v>
      </c>
      <c r="B61" s="400">
        <v>-2.5</v>
      </c>
    </row>
    <row r="62" spans="1:4" x14ac:dyDescent="0.25">
      <c r="A62" s="406" t="s">
        <v>426</v>
      </c>
      <c r="B62" s="407">
        <v>78.5</v>
      </c>
    </row>
    <row r="63" spans="1:4" x14ac:dyDescent="0.25">
      <c r="A63" s="425" t="s">
        <v>664</v>
      </c>
      <c r="B63" s="426"/>
    </row>
    <row r="66" spans="1:4" ht="19.5" thickBot="1" x14ac:dyDescent="0.35">
      <c r="A66" s="427" t="s">
        <v>665</v>
      </c>
      <c r="B66" s="428"/>
      <c r="C66" s="428"/>
      <c r="D66" s="428"/>
    </row>
    <row r="67" spans="1:4" x14ac:dyDescent="0.25">
      <c r="A67" s="388" t="s">
        <v>438</v>
      </c>
      <c r="B67" s="388" t="s">
        <v>207</v>
      </c>
      <c r="C67" s="388" t="s">
        <v>439</v>
      </c>
      <c r="D67" s="388" t="s">
        <v>510</v>
      </c>
    </row>
    <row r="68" spans="1:4" x14ac:dyDescent="0.25">
      <c r="A68" s="392" t="s">
        <v>556</v>
      </c>
      <c r="B68" s="393" t="s">
        <v>32</v>
      </c>
      <c r="C68" s="393" t="s">
        <v>225</v>
      </c>
      <c r="D68" s="394">
        <v>330</v>
      </c>
    </row>
    <row r="69" spans="1:4" x14ac:dyDescent="0.25">
      <c r="A69" s="389" t="s">
        <v>530</v>
      </c>
      <c r="B69" s="390" t="s">
        <v>32</v>
      </c>
      <c r="C69" s="390" t="s">
        <v>225</v>
      </c>
      <c r="D69" s="391">
        <v>330</v>
      </c>
    </row>
    <row r="70" spans="1:4" x14ac:dyDescent="0.25">
      <c r="A70" s="396" t="s">
        <v>666</v>
      </c>
      <c r="B70" s="396"/>
      <c r="C70" s="396"/>
      <c r="D70" s="397">
        <f>SUM(D68:D69)</f>
        <v>660</v>
      </c>
    </row>
    <row r="72" spans="1:4" x14ac:dyDescent="0.25">
      <c r="A72" s="387" t="s">
        <v>655</v>
      </c>
      <c r="B72" s="387"/>
    </row>
    <row r="73" spans="1:4" x14ac:dyDescent="0.25">
      <c r="A73" s="392" t="s">
        <v>505</v>
      </c>
      <c r="B73" s="399">
        <v>660</v>
      </c>
    </row>
    <row r="74" spans="1:4" x14ac:dyDescent="0.25">
      <c r="A74" s="389" t="s">
        <v>423</v>
      </c>
      <c r="B74" s="400">
        <v>-99</v>
      </c>
    </row>
    <row r="75" spans="1:4" x14ac:dyDescent="0.25">
      <c r="A75" s="403" t="s">
        <v>178</v>
      </c>
      <c r="B75" s="404">
        <v>99</v>
      </c>
    </row>
    <row r="76" spans="1:4" x14ac:dyDescent="0.25">
      <c r="A76" s="389" t="s">
        <v>656</v>
      </c>
      <c r="B76" s="398">
        <v>561</v>
      </c>
    </row>
    <row r="77" spans="1:4" x14ac:dyDescent="0.25">
      <c r="A77" s="392" t="s">
        <v>667</v>
      </c>
      <c r="B77" s="399">
        <v>445</v>
      </c>
    </row>
    <row r="78" spans="1:4" ht="16.5" thickBot="1" x14ac:dyDescent="0.3">
      <c r="A78" s="389" t="s">
        <v>425</v>
      </c>
      <c r="B78" s="400">
        <v>-2.5</v>
      </c>
    </row>
    <row r="79" spans="1:4" x14ac:dyDescent="0.25">
      <c r="A79" s="406" t="s">
        <v>426</v>
      </c>
      <c r="B79" s="407">
        <v>1003.5</v>
      </c>
    </row>
    <row r="80" spans="1:4" x14ac:dyDescent="0.25">
      <c r="A80" s="425" t="s">
        <v>668</v>
      </c>
      <c r="B80" s="426"/>
    </row>
  </sheetData>
  <mergeCells count="9">
    <mergeCell ref="A63:B63"/>
    <mergeCell ref="A66:D66"/>
    <mergeCell ref="A80:B80"/>
    <mergeCell ref="A1:D1"/>
    <mergeCell ref="A2:D2"/>
    <mergeCell ref="A4:D4"/>
    <mergeCell ref="A32:D32"/>
    <mergeCell ref="A47:B47"/>
    <mergeCell ref="A50:D5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472F0-362A-4359-B62E-2445654811D0}">
  <dimension ref="A1:J119"/>
  <sheetViews>
    <sheetView workbookViewId="0">
      <selection activeCell="A119" sqref="A119"/>
    </sheetView>
  </sheetViews>
  <sheetFormatPr defaultRowHeight="15" x14ac:dyDescent="0.25"/>
  <cols>
    <col min="1" max="1" width="87.625" style="1" bestFit="1" customWidth="1"/>
    <col min="2" max="2" width="19.5" style="1" bestFit="1" customWidth="1"/>
    <col min="3" max="3" width="13.375" style="1" bestFit="1" customWidth="1"/>
    <col min="4" max="4" width="14.375" style="1" bestFit="1" customWidth="1"/>
    <col min="5" max="5" width="10.25" style="1" bestFit="1" customWidth="1"/>
    <col min="6" max="6" width="11.25" style="1" bestFit="1" customWidth="1"/>
    <col min="7" max="7" width="36" style="1" bestFit="1" customWidth="1"/>
    <col min="8" max="8" width="9.25" style="1" bestFit="1" customWidth="1"/>
    <col min="9" max="10" width="17.5" style="1" bestFit="1" customWidth="1"/>
    <col min="11" max="16384" width="9" style="1"/>
  </cols>
  <sheetData>
    <row r="1" spans="1:9" x14ac:dyDescent="0.25">
      <c r="A1" s="435" t="s">
        <v>0</v>
      </c>
      <c r="B1" s="435"/>
      <c r="C1" s="435" t="s">
        <v>165</v>
      </c>
      <c r="D1" s="435"/>
      <c r="E1" s="435"/>
    </row>
    <row r="2" spans="1:9" x14ac:dyDescent="0.25">
      <c r="A2" s="435" t="s">
        <v>2</v>
      </c>
      <c r="B2" s="435"/>
      <c r="C2" s="435" t="s">
        <v>603</v>
      </c>
      <c r="D2" s="435"/>
      <c r="E2" s="435"/>
    </row>
    <row r="3" spans="1:9" x14ac:dyDescent="0.25">
      <c r="A3" s="435" t="s">
        <v>4</v>
      </c>
      <c r="B3" s="435"/>
      <c r="C3" s="435" t="s">
        <v>604</v>
      </c>
      <c r="D3" s="435"/>
      <c r="E3" s="435"/>
    </row>
    <row r="4" spans="1:9" x14ac:dyDescent="0.25">
      <c r="A4" s="435" t="s">
        <v>6</v>
      </c>
      <c r="B4" s="435"/>
      <c r="C4" s="436">
        <v>770015</v>
      </c>
      <c r="D4" s="435"/>
      <c r="E4" s="435"/>
    </row>
    <row r="5" spans="1:9" x14ac:dyDescent="0.25">
      <c r="A5" s="435" t="s">
        <v>7</v>
      </c>
      <c r="B5" s="435"/>
      <c r="C5" s="435" t="s">
        <v>1</v>
      </c>
      <c r="D5" s="435"/>
      <c r="E5" s="435"/>
    </row>
    <row r="6" spans="1:9" x14ac:dyDescent="0.25">
      <c r="A6" s="435" t="s">
        <v>8</v>
      </c>
      <c r="B6" s="435"/>
      <c r="C6" s="435" t="s">
        <v>1</v>
      </c>
      <c r="D6" s="435"/>
      <c r="E6" s="435"/>
    </row>
    <row r="7" spans="1:9" x14ac:dyDescent="0.25">
      <c r="A7" s="435" t="s">
        <v>9</v>
      </c>
      <c r="B7" s="435"/>
      <c r="C7" s="435" t="s">
        <v>10</v>
      </c>
      <c r="D7" s="435"/>
      <c r="E7" s="435"/>
    </row>
    <row r="9" spans="1:9" ht="15.75" x14ac:dyDescent="0.25">
      <c r="A9" s="434" t="s">
        <v>11</v>
      </c>
      <c r="B9" s="434"/>
      <c r="C9" s="2"/>
      <c r="D9" s="2"/>
      <c r="E9" s="2"/>
      <c r="F9" s="2"/>
      <c r="G9" s="2"/>
      <c r="H9" s="2"/>
      <c r="I9" s="2"/>
    </row>
    <row r="11" spans="1:9" x14ac:dyDescent="0.25">
      <c r="A11" s="4" t="s">
        <v>12</v>
      </c>
      <c r="B11" s="5">
        <v>390</v>
      </c>
      <c r="D11" s="432" t="s">
        <v>117</v>
      </c>
      <c r="E11" s="433"/>
    </row>
    <row r="12" spans="1:9" x14ac:dyDescent="0.25">
      <c r="A12" s="9" t="s">
        <v>83</v>
      </c>
      <c r="B12" s="10">
        <v>-390</v>
      </c>
      <c r="D12" s="2" t="s">
        <v>26</v>
      </c>
      <c r="E12" s="2" t="s">
        <v>118</v>
      </c>
    </row>
    <row r="13" spans="1:9" x14ac:dyDescent="0.25">
      <c r="A13" s="6" t="s">
        <v>14</v>
      </c>
      <c r="B13" s="7">
        <v>0</v>
      </c>
      <c r="D13" s="3" t="s">
        <v>119</v>
      </c>
      <c r="E13" s="3">
        <v>1</v>
      </c>
    </row>
    <row r="14" spans="1:9" x14ac:dyDescent="0.25">
      <c r="D14" s="3" t="s">
        <v>122</v>
      </c>
      <c r="E14" s="3">
        <v>0</v>
      </c>
    </row>
    <row r="15" spans="1:9" x14ac:dyDescent="0.25">
      <c r="D15" s="3" t="s">
        <v>123</v>
      </c>
      <c r="E15" s="3">
        <v>1</v>
      </c>
    </row>
    <row r="16" spans="1:9" x14ac:dyDescent="0.25">
      <c r="D16" s="3" t="s">
        <v>124</v>
      </c>
      <c r="E16" s="3">
        <v>0</v>
      </c>
    </row>
    <row r="17" spans="1:9" x14ac:dyDescent="0.25">
      <c r="D17" s="3" t="s">
        <v>125</v>
      </c>
      <c r="E17" s="3" t="s">
        <v>388</v>
      </c>
    </row>
    <row r="19" spans="1:9" x14ac:dyDescent="0.25">
      <c r="D19" s="432" t="s">
        <v>605</v>
      </c>
      <c r="E19" s="433"/>
    </row>
    <row r="20" spans="1:9" x14ac:dyDescent="0.25">
      <c r="D20" s="2" t="s">
        <v>26</v>
      </c>
      <c r="E20" s="2" t="s">
        <v>118</v>
      </c>
    </row>
    <row r="21" spans="1:9" x14ac:dyDescent="0.25">
      <c r="D21" s="3" t="s">
        <v>119</v>
      </c>
      <c r="E21" s="3">
        <v>76</v>
      </c>
    </row>
    <row r="22" spans="1:9" x14ac:dyDescent="0.25">
      <c r="D22" s="3" t="s">
        <v>122</v>
      </c>
      <c r="E22" s="3">
        <v>39</v>
      </c>
    </row>
    <row r="23" spans="1:9" x14ac:dyDescent="0.25">
      <c r="D23" s="3" t="s">
        <v>123</v>
      </c>
      <c r="E23" s="3">
        <v>37</v>
      </c>
    </row>
    <row r="24" spans="1:9" x14ac:dyDescent="0.25">
      <c r="D24" s="3" t="s">
        <v>124</v>
      </c>
      <c r="E24" s="3">
        <v>0</v>
      </c>
    </row>
    <row r="25" spans="1:9" x14ac:dyDescent="0.25">
      <c r="D25" s="3" t="s">
        <v>125</v>
      </c>
      <c r="E25" s="3" t="s">
        <v>606</v>
      </c>
    </row>
    <row r="27" spans="1:9" ht="15.75" x14ac:dyDescent="0.25">
      <c r="A27" s="434" t="s">
        <v>15</v>
      </c>
      <c r="B27" s="434"/>
      <c r="C27" s="2"/>
      <c r="D27" s="2"/>
      <c r="E27" s="2"/>
      <c r="F27" s="2"/>
      <c r="G27" s="2"/>
      <c r="H27" s="2"/>
      <c r="I27" s="2"/>
    </row>
    <row r="29" spans="1:9" x14ac:dyDescent="0.25">
      <c r="A29" s="432" t="s">
        <v>16</v>
      </c>
      <c r="B29" s="433"/>
    </row>
    <row r="30" spans="1:9" x14ac:dyDescent="0.25">
      <c r="A30" s="2" t="s">
        <v>17</v>
      </c>
      <c r="B30" s="2" t="s">
        <v>18</v>
      </c>
    </row>
    <row r="31" spans="1:9" x14ac:dyDescent="0.25">
      <c r="A31" s="8" t="s">
        <v>624</v>
      </c>
      <c r="B31" s="8">
        <v>390</v>
      </c>
    </row>
    <row r="34" spans="1:10" ht="15.75" x14ac:dyDescent="0.25">
      <c r="A34" s="434" t="s">
        <v>133</v>
      </c>
      <c r="B34" s="434"/>
      <c r="C34" s="2"/>
      <c r="D34" s="2"/>
      <c r="E34" s="2"/>
      <c r="F34" s="2"/>
      <c r="G34" s="2"/>
      <c r="H34" s="2"/>
      <c r="I34" s="2"/>
    </row>
    <row r="36" spans="1:10" x14ac:dyDescent="0.25">
      <c r="A36" s="432" t="s">
        <v>607</v>
      </c>
      <c r="B36" s="433"/>
      <c r="C36" s="433"/>
      <c r="D36" s="433"/>
      <c r="E36" s="433"/>
      <c r="F36" s="433"/>
      <c r="G36" s="433"/>
      <c r="H36" s="433"/>
      <c r="I36" s="433"/>
      <c r="J36" s="433"/>
    </row>
    <row r="37" spans="1:10" x14ac:dyDescent="0.25">
      <c r="A37" s="2" t="s">
        <v>608</v>
      </c>
      <c r="B37" s="2" t="s">
        <v>22</v>
      </c>
      <c r="C37" s="2" t="s">
        <v>24</v>
      </c>
      <c r="D37" s="2" t="s">
        <v>23</v>
      </c>
      <c r="E37" s="2" t="s">
        <v>27</v>
      </c>
      <c r="F37" s="2" t="s">
        <v>25</v>
      </c>
      <c r="G37" s="2" t="s">
        <v>26</v>
      </c>
      <c r="H37" s="2" t="s">
        <v>29</v>
      </c>
      <c r="I37" s="2" t="s">
        <v>135</v>
      </c>
      <c r="J37" s="2" t="s">
        <v>136</v>
      </c>
    </row>
    <row r="38" spans="1:10" x14ac:dyDescent="0.25">
      <c r="A38" s="3" t="s">
        <v>158</v>
      </c>
      <c r="B38" s="3" t="s">
        <v>544</v>
      </c>
      <c r="C38" s="3" t="s">
        <v>32</v>
      </c>
      <c r="D38" s="3" t="s">
        <v>43</v>
      </c>
      <c r="E38" s="3" t="s">
        <v>35</v>
      </c>
      <c r="F38" s="3" t="s">
        <v>545</v>
      </c>
      <c r="G38" s="3" t="s">
        <v>122</v>
      </c>
      <c r="H38" s="3">
        <v>150</v>
      </c>
      <c r="I38" s="8">
        <v>0</v>
      </c>
      <c r="J38" s="3"/>
    </row>
    <row r="39" spans="1:10" x14ac:dyDescent="0.25">
      <c r="A39" s="3" t="s">
        <v>151</v>
      </c>
      <c r="B39" s="3" t="s">
        <v>568</v>
      </c>
      <c r="C39" s="3" t="s">
        <v>32</v>
      </c>
      <c r="D39" s="3" t="s">
        <v>43</v>
      </c>
      <c r="E39" s="3" t="s">
        <v>35</v>
      </c>
      <c r="F39" s="3" t="s">
        <v>545</v>
      </c>
      <c r="G39" s="3" t="s">
        <v>122</v>
      </c>
      <c r="H39" s="3">
        <v>1500</v>
      </c>
      <c r="I39" s="8">
        <v>0</v>
      </c>
      <c r="J39" s="3"/>
    </row>
    <row r="40" spans="1:10" x14ac:dyDescent="0.25">
      <c r="A40" s="3" t="s">
        <v>151</v>
      </c>
      <c r="B40" s="3" t="s">
        <v>543</v>
      </c>
      <c r="C40" s="3" t="s">
        <v>32</v>
      </c>
      <c r="D40" s="3" t="s">
        <v>43</v>
      </c>
      <c r="E40" s="3" t="s">
        <v>35</v>
      </c>
      <c r="F40" s="3" t="s">
        <v>536</v>
      </c>
      <c r="G40" s="3" t="s">
        <v>122</v>
      </c>
      <c r="H40" s="3">
        <v>1500</v>
      </c>
      <c r="I40" s="8">
        <v>0</v>
      </c>
      <c r="J40" s="3"/>
    </row>
    <row r="41" spans="1:10" x14ac:dyDescent="0.25">
      <c r="A41" s="3" t="s">
        <v>151</v>
      </c>
      <c r="B41" s="3" t="s">
        <v>554</v>
      </c>
      <c r="C41" s="3" t="s">
        <v>32</v>
      </c>
      <c r="D41" s="3" t="s">
        <v>43</v>
      </c>
      <c r="E41" s="3" t="s">
        <v>35</v>
      </c>
      <c r="F41" s="3" t="s">
        <v>536</v>
      </c>
      <c r="G41" s="3" t="s">
        <v>122</v>
      </c>
      <c r="H41" s="3">
        <v>1500</v>
      </c>
      <c r="I41" s="8">
        <v>0</v>
      </c>
      <c r="J41" s="3"/>
    </row>
    <row r="42" spans="1:10" x14ac:dyDescent="0.25">
      <c r="A42" s="3" t="s">
        <v>139</v>
      </c>
      <c r="B42" s="3" t="s">
        <v>564</v>
      </c>
      <c r="C42" s="3" t="s">
        <v>32</v>
      </c>
      <c r="D42" s="3" t="s">
        <v>31</v>
      </c>
      <c r="E42" s="3" t="s">
        <v>35</v>
      </c>
      <c r="F42" s="3" t="s">
        <v>545</v>
      </c>
      <c r="G42" s="3" t="s">
        <v>122</v>
      </c>
      <c r="H42" s="3">
        <v>1000</v>
      </c>
      <c r="I42" s="8">
        <v>0</v>
      </c>
      <c r="J42" s="3"/>
    </row>
    <row r="43" spans="1:10" x14ac:dyDescent="0.25">
      <c r="A43" s="3" t="s">
        <v>139</v>
      </c>
      <c r="B43" s="3" t="s">
        <v>570</v>
      </c>
      <c r="C43" s="3" t="s">
        <v>32</v>
      </c>
      <c r="D43" s="3" t="s">
        <v>535</v>
      </c>
      <c r="E43" s="3" t="s">
        <v>35</v>
      </c>
      <c r="F43" s="3" t="s">
        <v>542</v>
      </c>
      <c r="G43" s="3" t="s">
        <v>122</v>
      </c>
      <c r="H43" s="3">
        <v>1000</v>
      </c>
      <c r="I43" s="8">
        <v>0</v>
      </c>
      <c r="J43" s="3"/>
    </row>
    <row r="44" spans="1:10" x14ac:dyDescent="0.25">
      <c r="A44" s="3" t="s">
        <v>139</v>
      </c>
      <c r="B44" s="3" t="s">
        <v>541</v>
      </c>
      <c r="C44" s="3" t="s">
        <v>32</v>
      </c>
      <c r="D44" s="3" t="s">
        <v>43</v>
      </c>
      <c r="E44" s="3" t="s">
        <v>35</v>
      </c>
      <c r="F44" s="3" t="s">
        <v>542</v>
      </c>
      <c r="G44" s="3" t="s">
        <v>122</v>
      </c>
      <c r="H44" s="3">
        <v>150</v>
      </c>
      <c r="I44" s="8">
        <v>0</v>
      </c>
      <c r="J44" s="3"/>
    </row>
    <row r="45" spans="1:10" x14ac:dyDescent="0.25">
      <c r="A45" s="3" t="s">
        <v>139</v>
      </c>
      <c r="B45" s="3" t="s">
        <v>566</v>
      </c>
      <c r="C45" s="3" t="s">
        <v>32</v>
      </c>
      <c r="D45" s="3" t="s">
        <v>535</v>
      </c>
      <c r="E45" s="3" t="s">
        <v>35</v>
      </c>
      <c r="F45" s="3" t="s">
        <v>533</v>
      </c>
      <c r="G45" s="3" t="s">
        <v>122</v>
      </c>
      <c r="H45" s="3">
        <v>150</v>
      </c>
      <c r="I45" s="8">
        <v>0</v>
      </c>
      <c r="J45" s="3"/>
    </row>
    <row r="46" spans="1:10" x14ac:dyDescent="0.25">
      <c r="A46" s="3" t="s">
        <v>113</v>
      </c>
      <c r="B46" s="3" t="s">
        <v>561</v>
      </c>
      <c r="C46" s="3" t="s">
        <v>32</v>
      </c>
      <c r="D46" s="3" t="s">
        <v>43</v>
      </c>
      <c r="E46" s="3" t="s">
        <v>35</v>
      </c>
      <c r="F46" s="3" t="s">
        <v>551</v>
      </c>
      <c r="G46" s="3" t="s">
        <v>122</v>
      </c>
      <c r="H46" s="3">
        <v>1500</v>
      </c>
      <c r="I46" s="8">
        <v>0</v>
      </c>
      <c r="J46" s="3"/>
    </row>
    <row r="47" spans="1:10" x14ac:dyDescent="0.25">
      <c r="A47" s="3" t="s">
        <v>113</v>
      </c>
      <c r="B47" s="3" t="s">
        <v>550</v>
      </c>
      <c r="C47" s="3" t="s">
        <v>32</v>
      </c>
      <c r="D47" s="3" t="s">
        <v>43</v>
      </c>
      <c r="E47" s="3" t="s">
        <v>35</v>
      </c>
      <c r="F47" s="3" t="s">
        <v>551</v>
      </c>
      <c r="G47" s="3" t="s">
        <v>122</v>
      </c>
      <c r="H47" s="3">
        <v>1500</v>
      </c>
      <c r="I47" s="8">
        <v>0</v>
      </c>
      <c r="J47" s="3"/>
    </row>
    <row r="48" spans="1:10" x14ac:dyDescent="0.25">
      <c r="A48" s="3" t="s">
        <v>113</v>
      </c>
      <c r="B48" s="3" t="s">
        <v>547</v>
      </c>
      <c r="C48" s="3" t="s">
        <v>32</v>
      </c>
      <c r="D48" s="3" t="s">
        <v>535</v>
      </c>
      <c r="E48" s="3" t="s">
        <v>35</v>
      </c>
      <c r="F48" s="3" t="s">
        <v>533</v>
      </c>
      <c r="G48" s="3" t="s">
        <v>122</v>
      </c>
      <c r="H48" s="3">
        <v>1500</v>
      </c>
      <c r="I48" s="8">
        <v>0</v>
      </c>
      <c r="J48" s="3"/>
    </row>
    <row r="49" spans="1:10" x14ac:dyDescent="0.25">
      <c r="A49" s="3" t="s">
        <v>113</v>
      </c>
      <c r="B49" s="3" t="s">
        <v>571</v>
      </c>
      <c r="C49" s="3" t="s">
        <v>32</v>
      </c>
      <c r="D49" s="3" t="s">
        <v>43</v>
      </c>
      <c r="E49" s="3" t="s">
        <v>35</v>
      </c>
      <c r="F49" s="3" t="s">
        <v>538</v>
      </c>
      <c r="G49" s="3" t="s">
        <v>122</v>
      </c>
      <c r="H49" s="3">
        <v>1500</v>
      </c>
      <c r="I49" s="8">
        <v>0</v>
      </c>
      <c r="J49" s="3"/>
    </row>
    <row r="50" spans="1:10" x14ac:dyDescent="0.25">
      <c r="A50" s="3" t="s">
        <v>113</v>
      </c>
      <c r="B50" s="3" t="s">
        <v>530</v>
      </c>
      <c r="C50" s="3" t="s">
        <v>32</v>
      </c>
      <c r="D50" s="3" t="s">
        <v>43</v>
      </c>
      <c r="E50" s="3" t="s">
        <v>35</v>
      </c>
      <c r="F50" s="3" t="s">
        <v>531</v>
      </c>
      <c r="G50" s="3" t="s">
        <v>122</v>
      </c>
      <c r="H50" s="3">
        <v>1500</v>
      </c>
      <c r="I50" s="8">
        <v>0</v>
      </c>
      <c r="J50" s="3"/>
    </row>
    <row r="51" spans="1:10" x14ac:dyDescent="0.25">
      <c r="A51" s="3" t="s">
        <v>113</v>
      </c>
      <c r="B51" s="3" t="s">
        <v>556</v>
      </c>
      <c r="C51" s="3" t="s">
        <v>32</v>
      </c>
      <c r="D51" s="3" t="s">
        <v>43</v>
      </c>
      <c r="E51" s="3" t="s">
        <v>35</v>
      </c>
      <c r="F51" s="3" t="s">
        <v>551</v>
      </c>
      <c r="G51" s="3" t="s">
        <v>122</v>
      </c>
      <c r="H51" s="3">
        <v>1500</v>
      </c>
      <c r="I51" s="8">
        <v>0</v>
      </c>
      <c r="J51" s="3"/>
    </row>
    <row r="52" spans="1:10" x14ac:dyDescent="0.25">
      <c r="A52" s="3" t="s">
        <v>113</v>
      </c>
      <c r="B52" s="3" t="s">
        <v>567</v>
      </c>
      <c r="C52" s="3" t="s">
        <v>32</v>
      </c>
      <c r="D52" s="3" t="s">
        <v>71</v>
      </c>
      <c r="E52" s="3" t="s">
        <v>35</v>
      </c>
      <c r="F52" s="3" t="s">
        <v>538</v>
      </c>
      <c r="G52" s="3" t="s">
        <v>122</v>
      </c>
      <c r="H52" s="3">
        <v>1000</v>
      </c>
      <c r="I52" s="8">
        <v>0</v>
      </c>
      <c r="J52" s="3"/>
    </row>
    <row r="53" spans="1:10" x14ac:dyDescent="0.25">
      <c r="A53" s="3" t="s">
        <v>113</v>
      </c>
      <c r="B53" s="3" t="s">
        <v>563</v>
      </c>
      <c r="C53" s="3" t="s">
        <v>32</v>
      </c>
      <c r="D53" s="3" t="s">
        <v>43</v>
      </c>
      <c r="E53" s="3" t="s">
        <v>35</v>
      </c>
      <c r="F53" s="3" t="s">
        <v>531</v>
      </c>
      <c r="G53" s="3" t="s">
        <v>122</v>
      </c>
      <c r="H53" s="3">
        <v>1000</v>
      </c>
      <c r="I53" s="8">
        <v>0</v>
      </c>
      <c r="J53" s="3"/>
    </row>
    <row r="54" spans="1:10" x14ac:dyDescent="0.25">
      <c r="A54" s="3" t="s">
        <v>113</v>
      </c>
      <c r="B54" s="3" t="s">
        <v>559</v>
      </c>
      <c r="C54" s="3" t="s">
        <v>32</v>
      </c>
      <c r="D54" s="3" t="s">
        <v>43</v>
      </c>
      <c r="E54" s="3" t="s">
        <v>35</v>
      </c>
      <c r="F54" s="3" t="s">
        <v>542</v>
      </c>
      <c r="G54" s="3" t="s">
        <v>122</v>
      </c>
      <c r="H54" s="3">
        <v>1000</v>
      </c>
      <c r="I54" s="8">
        <v>0</v>
      </c>
      <c r="J54" s="3"/>
    </row>
    <row r="55" spans="1:10" x14ac:dyDescent="0.25">
      <c r="A55" s="3" t="s">
        <v>113</v>
      </c>
      <c r="B55" s="3" t="s">
        <v>552</v>
      </c>
      <c r="C55" s="3" t="s">
        <v>32</v>
      </c>
      <c r="D55" s="3" t="s">
        <v>43</v>
      </c>
      <c r="E55" s="3" t="s">
        <v>35</v>
      </c>
      <c r="F55" s="3" t="s">
        <v>545</v>
      </c>
      <c r="G55" s="3" t="s">
        <v>122</v>
      </c>
      <c r="H55" s="3">
        <v>1000</v>
      </c>
      <c r="I55" s="8">
        <v>0</v>
      </c>
      <c r="J55" s="3"/>
    </row>
    <row r="56" spans="1:10" x14ac:dyDescent="0.25">
      <c r="A56" s="3" t="s">
        <v>113</v>
      </c>
      <c r="B56" s="3" t="s">
        <v>540</v>
      </c>
      <c r="C56" s="3" t="s">
        <v>32</v>
      </c>
      <c r="D56" s="3" t="s">
        <v>43</v>
      </c>
      <c r="E56" s="3" t="s">
        <v>35</v>
      </c>
      <c r="F56" s="3" t="s">
        <v>531</v>
      </c>
      <c r="G56" s="3" t="s">
        <v>122</v>
      </c>
      <c r="H56" s="3">
        <v>1000</v>
      </c>
      <c r="I56" s="8">
        <v>0</v>
      </c>
      <c r="J56" s="3"/>
    </row>
    <row r="57" spans="1:10" x14ac:dyDescent="0.25">
      <c r="A57" s="3" t="s">
        <v>113</v>
      </c>
      <c r="B57" s="3" t="s">
        <v>534</v>
      </c>
      <c r="C57" s="3" t="s">
        <v>32</v>
      </c>
      <c r="D57" s="3" t="s">
        <v>535</v>
      </c>
      <c r="E57" s="3" t="s">
        <v>35</v>
      </c>
      <c r="F57" s="3" t="s">
        <v>536</v>
      </c>
      <c r="G57" s="3" t="s">
        <v>122</v>
      </c>
      <c r="H57" s="3">
        <v>1000</v>
      </c>
      <c r="I57" s="8">
        <v>0</v>
      </c>
      <c r="J57" s="3"/>
    </row>
    <row r="58" spans="1:10" x14ac:dyDescent="0.25">
      <c r="A58" s="3" t="s">
        <v>113</v>
      </c>
      <c r="B58" s="3" t="s">
        <v>562</v>
      </c>
      <c r="C58" s="3" t="s">
        <v>32</v>
      </c>
      <c r="D58" s="3" t="s">
        <v>43</v>
      </c>
      <c r="E58" s="3" t="s">
        <v>35</v>
      </c>
      <c r="F58" s="3" t="s">
        <v>536</v>
      </c>
      <c r="G58" s="3" t="s">
        <v>122</v>
      </c>
      <c r="H58" s="3">
        <v>300</v>
      </c>
      <c r="I58" s="8">
        <v>0</v>
      </c>
      <c r="J58" s="3"/>
    </row>
    <row r="59" spans="1:10" x14ac:dyDescent="0.25">
      <c r="A59" s="3" t="s">
        <v>113</v>
      </c>
      <c r="B59" s="3" t="s">
        <v>565</v>
      </c>
      <c r="C59" s="3" t="s">
        <v>32</v>
      </c>
      <c r="D59" s="3" t="s">
        <v>43</v>
      </c>
      <c r="E59" s="3" t="s">
        <v>35</v>
      </c>
      <c r="F59" s="3" t="s">
        <v>542</v>
      </c>
      <c r="G59" s="3" t="s">
        <v>122</v>
      </c>
      <c r="H59" s="3">
        <v>150</v>
      </c>
      <c r="I59" s="8">
        <v>0</v>
      </c>
      <c r="J59" s="3"/>
    </row>
    <row r="60" spans="1:10" x14ac:dyDescent="0.25">
      <c r="A60" s="3" t="s">
        <v>113</v>
      </c>
      <c r="B60" s="3" t="s">
        <v>571</v>
      </c>
      <c r="C60" s="3" t="s">
        <v>74</v>
      </c>
      <c r="D60" s="3" t="s">
        <v>43</v>
      </c>
      <c r="E60" s="3" t="s">
        <v>35</v>
      </c>
      <c r="F60" s="3" t="s">
        <v>538</v>
      </c>
      <c r="G60" s="3" t="s">
        <v>122</v>
      </c>
      <c r="H60" s="3">
        <v>5</v>
      </c>
      <c r="I60" s="8">
        <v>0</v>
      </c>
      <c r="J60" s="3"/>
    </row>
    <row r="61" spans="1:10" x14ac:dyDescent="0.25">
      <c r="A61" s="3" t="s">
        <v>113</v>
      </c>
      <c r="B61" s="3" t="s">
        <v>562</v>
      </c>
      <c r="C61" s="3" t="s">
        <v>37</v>
      </c>
      <c r="D61" s="3" t="s">
        <v>43</v>
      </c>
      <c r="E61" s="3" t="s">
        <v>35</v>
      </c>
      <c r="F61" s="3" t="s">
        <v>536</v>
      </c>
      <c r="G61" s="3" t="s">
        <v>122</v>
      </c>
      <c r="H61" s="3">
        <v>1</v>
      </c>
      <c r="I61" s="8">
        <v>0</v>
      </c>
      <c r="J61" s="3"/>
    </row>
    <row r="62" spans="1:10" x14ac:dyDescent="0.25">
      <c r="A62" s="3" t="s">
        <v>160</v>
      </c>
      <c r="B62" s="3" t="s">
        <v>548</v>
      </c>
      <c r="C62" s="3" t="s">
        <v>32</v>
      </c>
      <c r="D62" s="3" t="s">
        <v>43</v>
      </c>
      <c r="E62" s="3" t="s">
        <v>35</v>
      </c>
      <c r="F62" s="3" t="s">
        <v>542</v>
      </c>
      <c r="G62" s="3" t="s">
        <v>122</v>
      </c>
      <c r="H62" s="3">
        <v>1500</v>
      </c>
      <c r="I62" s="8">
        <v>0</v>
      </c>
      <c r="J62" s="3"/>
    </row>
    <row r="63" spans="1:10" x14ac:dyDescent="0.25">
      <c r="A63" s="3" t="s">
        <v>160</v>
      </c>
      <c r="B63" s="3" t="s">
        <v>557</v>
      </c>
      <c r="C63" s="3" t="s">
        <v>32</v>
      </c>
      <c r="D63" s="3" t="s">
        <v>43</v>
      </c>
      <c r="E63" s="3" t="s">
        <v>35</v>
      </c>
      <c r="F63" s="3" t="s">
        <v>542</v>
      </c>
      <c r="G63" s="3" t="s">
        <v>122</v>
      </c>
      <c r="H63" s="3">
        <v>1500</v>
      </c>
      <c r="I63" s="8">
        <v>0</v>
      </c>
      <c r="J63" s="3"/>
    </row>
    <row r="64" spans="1:10" x14ac:dyDescent="0.25">
      <c r="A64" s="3" t="s">
        <v>160</v>
      </c>
      <c r="B64" s="3" t="s">
        <v>539</v>
      </c>
      <c r="C64" s="3" t="s">
        <v>32</v>
      </c>
      <c r="D64" s="3" t="s">
        <v>43</v>
      </c>
      <c r="E64" s="3" t="s">
        <v>35</v>
      </c>
      <c r="F64" s="3" t="s">
        <v>531</v>
      </c>
      <c r="G64" s="3" t="s">
        <v>122</v>
      </c>
      <c r="H64" s="3">
        <v>1000</v>
      </c>
      <c r="I64" s="8">
        <v>0</v>
      </c>
      <c r="J64" s="3"/>
    </row>
    <row r="65" spans="1:10" x14ac:dyDescent="0.25">
      <c r="A65" s="3" t="s">
        <v>160</v>
      </c>
      <c r="B65" s="3" t="s">
        <v>537</v>
      </c>
      <c r="C65" s="3" t="s">
        <v>32</v>
      </c>
      <c r="D65" s="3" t="s">
        <v>43</v>
      </c>
      <c r="E65" s="3" t="s">
        <v>35</v>
      </c>
      <c r="F65" s="3" t="s">
        <v>538</v>
      </c>
      <c r="G65" s="3" t="s">
        <v>122</v>
      </c>
      <c r="H65" s="3">
        <v>1000</v>
      </c>
      <c r="I65" s="8">
        <v>0</v>
      </c>
      <c r="J65" s="3"/>
    </row>
    <row r="66" spans="1:10" x14ac:dyDescent="0.25">
      <c r="A66" s="3" t="s">
        <v>160</v>
      </c>
      <c r="B66" s="3" t="s">
        <v>546</v>
      </c>
      <c r="C66" s="3" t="s">
        <v>32</v>
      </c>
      <c r="D66" s="3" t="s">
        <v>43</v>
      </c>
      <c r="E66" s="3" t="s">
        <v>35</v>
      </c>
      <c r="F66" s="3" t="s">
        <v>531</v>
      </c>
      <c r="G66" s="3" t="s">
        <v>122</v>
      </c>
      <c r="H66" s="3">
        <v>1000</v>
      </c>
      <c r="I66" s="8">
        <v>0</v>
      </c>
      <c r="J66" s="3"/>
    </row>
    <row r="67" spans="1:10" x14ac:dyDescent="0.25">
      <c r="A67" s="3" t="s">
        <v>160</v>
      </c>
      <c r="B67" s="3" t="s">
        <v>553</v>
      </c>
      <c r="C67" s="3" t="s">
        <v>32</v>
      </c>
      <c r="D67" s="3" t="s">
        <v>43</v>
      </c>
      <c r="E67" s="3" t="s">
        <v>35</v>
      </c>
      <c r="F67" s="3" t="s">
        <v>531</v>
      </c>
      <c r="G67" s="3" t="s">
        <v>122</v>
      </c>
      <c r="H67" s="3">
        <v>1000</v>
      </c>
      <c r="I67" s="8">
        <v>0</v>
      </c>
      <c r="J67" s="3"/>
    </row>
    <row r="68" spans="1:10" x14ac:dyDescent="0.25">
      <c r="A68" s="3" t="s">
        <v>160</v>
      </c>
      <c r="B68" s="3" t="s">
        <v>555</v>
      </c>
      <c r="C68" s="3" t="s">
        <v>32</v>
      </c>
      <c r="D68" s="3" t="s">
        <v>43</v>
      </c>
      <c r="E68" s="3" t="s">
        <v>35</v>
      </c>
      <c r="F68" s="3" t="s">
        <v>542</v>
      </c>
      <c r="G68" s="3" t="s">
        <v>122</v>
      </c>
      <c r="H68" s="3">
        <v>1000</v>
      </c>
      <c r="I68" s="8">
        <v>0</v>
      </c>
      <c r="J68" s="3"/>
    </row>
    <row r="69" spans="1:10" x14ac:dyDescent="0.25">
      <c r="A69" s="3" t="s">
        <v>160</v>
      </c>
      <c r="B69" s="3" t="s">
        <v>558</v>
      </c>
      <c r="C69" s="3" t="s">
        <v>32</v>
      </c>
      <c r="D69" s="3" t="s">
        <v>43</v>
      </c>
      <c r="E69" s="3" t="s">
        <v>35</v>
      </c>
      <c r="F69" s="3" t="s">
        <v>542</v>
      </c>
      <c r="G69" s="3" t="s">
        <v>122</v>
      </c>
      <c r="H69" s="3">
        <v>1000</v>
      </c>
      <c r="I69" s="8">
        <v>0</v>
      </c>
      <c r="J69" s="3"/>
    </row>
    <row r="70" spans="1:10" x14ac:dyDescent="0.25">
      <c r="A70" s="3" t="s">
        <v>160</v>
      </c>
      <c r="B70" s="3" t="s">
        <v>560</v>
      </c>
      <c r="C70" s="3" t="s">
        <v>32</v>
      </c>
      <c r="D70" s="3" t="s">
        <v>43</v>
      </c>
      <c r="E70" s="3" t="s">
        <v>35</v>
      </c>
      <c r="F70" s="3" t="s">
        <v>531</v>
      </c>
      <c r="G70" s="3" t="s">
        <v>122</v>
      </c>
      <c r="H70" s="3">
        <v>1000</v>
      </c>
      <c r="I70" s="8">
        <v>0</v>
      </c>
      <c r="J70" s="3"/>
    </row>
    <row r="71" spans="1:10" x14ac:dyDescent="0.25">
      <c r="A71" s="3" t="s">
        <v>160</v>
      </c>
      <c r="B71" s="3" t="s">
        <v>569</v>
      </c>
      <c r="C71" s="3" t="s">
        <v>32</v>
      </c>
      <c r="D71" s="3" t="s">
        <v>43</v>
      </c>
      <c r="E71" s="3" t="s">
        <v>35</v>
      </c>
      <c r="F71" s="3" t="s">
        <v>542</v>
      </c>
      <c r="G71" s="3" t="s">
        <v>122</v>
      </c>
      <c r="H71" s="3">
        <v>1000</v>
      </c>
      <c r="I71" s="8">
        <v>0</v>
      </c>
      <c r="J71" s="3"/>
    </row>
    <row r="72" spans="1:10" x14ac:dyDescent="0.25">
      <c r="A72" s="3" t="s">
        <v>160</v>
      </c>
      <c r="B72" s="3" t="s">
        <v>532</v>
      </c>
      <c r="C72" s="3" t="s">
        <v>32</v>
      </c>
      <c r="D72" s="3" t="s">
        <v>43</v>
      </c>
      <c r="E72" s="3" t="s">
        <v>35</v>
      </c>
      <c r="F72" s="3" t="s">
        <v>533</v>
      </c>
      <c r="G72" s="3" t="s">
        <v>122</v>
      </c>
      <c r="H72" s="3">
        <v>1000</v>
      </c>
      <c r="I72" s="8">
        <v>0</v>
      </c>
      <c r="J72" s="3"/>
    </row>
    <row r="73" spans="1:10" x14ac:dyDescent="0.25">
      <c r="A73" s="3" t="s">
        <v>160</v>
      </c>
      <c r="B73" s="3" t="s">
        <v>549</v>
      </c>
      <c r="C73" s="3" t="s">
        <v>74</v>
      </c>
      <c r="D73" s="3" t="s">
        <v>43</v>
      </c>
      <c r="E73" s="3" t="s">
        <v>35</v>
      </c>
      <c r="F73" s="3" t="s">
        <v>542</v>
      </c>
      <c r="G73" s="3" t="s">
        <v>122</v>
      </c>
      <c r="H73" s="3">
        <v>5</v>
      </c>
      <c r="I73" s="8">
        <v>0</v>
      </c>
      <c r="J73" s="3"/>
    </row>
    <row r="74" spans="1:10" x14ac:dyDescent="0.25">
      <c r="A74" s="3" t="s">
        <v>160</v>
      </c>
      <c r="B74" s="3" t="s">
        <v>532</v>
      </c>
      <c r="C74" s="3" t="s">
        <v>37</v>
      </c>
      <c r="D74" s="3" t="s">
        <v>43</v>
      </c>
      <c r="E74" s="3" t="s">
        <v>35</v>
      </c>
      <c r="F74" s="3" t="s">
        <v>533</v>
      </c>
      <c r="G74" s="3" t="s">
        <v>122</v>
      </c>
      <c r="H74" s="3">
        <v>1</v>
      </c>
      <c r="I74" s="8">
        <v>0</v>
      </c>
      <c r="J74" s="3"/>
    </row>
    <row r="75" spans="1:10" x14ac:dyDescent="0.25">
      <c r="A75" s="3" t="s">
        <v>160</v>
      </c>
      <c r="B75" s="3" t="s">
        <v>555</v>
      </c>
      <c r="C75" s="3" t="s">
        <v>37</v>
      </c>
      <c r="D75" s="3" t="s">
        <v>43</v>
      </c>
      <c r="E75" s="3" t="s">
        <v>35</v>
      </c>
      <c r="F75" s="3" t="s">
        <v>542</v>
      </c>
      <c r="G75" s="3" t="s">
        <v>122</v>
      </c>
      <c r="H75" s="3">
        <v>1</v>
      </c>
      <c r="I75" s="8">
        <v>0</v>
      </c>
      <c r="J75" s="3"/>
    </row>
    <row r="76" spans="1:10" x14ac:dyDescent="0.25">
      <c r="A76" s="3" t="s">
        <v>160</v>
      </c>
      <c r="B76" s="3" t="s">
        <v>553</v>
      </c>
      <c r="C76" s="3" t="s">
        <v>37</v>
      </c>
      <c r="D76" s="3" t="s">
        <v>43</v>
      </c>
      <c r="E76" s="3" t="s">
        <v>35</v>
      </c>
      <c r="F76" s="3" t="s">
        <v>531</v>
      </c>
      <c r="G76" s="3" t="s">
        <v>122</v>
      </c>
      <c r="H76" s="3">
        <v>1</v>
      </c>
      <c r="I76" s="8">
        <v>0</v>
      </c>
      <c r="J76" s="3"/>
    </row>
    <row r="77" spans="1:10" x14ac:dyDescent="0.25">
      <c r="A77" s="9" t="s">
        <v>158</v>
      </c>
      <c r="B77" s="9" t="s">
        <v>584</v>
      </c>
      <c r="C77" s="9" t="s">
        <v>32</v>
      </c>
      <c r="D77" s="9" t="s">
        <v>43</v>
      </c>
      <c r="E77" s="9" t="s">
        <v>35</v>
      </c>
      <c r="F77" s="9" t="s">
        <v>542</v>
      </c>
      <c r="G77" s="9" t="s">
        <v>104</v>
      </c>
      <c r="H77" s="9">
        <v>1000</v>
      </c>
      <c r="I77" s="10">
        <v>0</v>
      </c>
      <c r="J77" s="3"/>
    </row>
    <row r="78" spans="1:10" x14ac:dyDescent="0.25">
      <c r="A78" s="9" t="s">
        <v>609</v>
      </c>
      <c r="B78" s="9" t="s">
        <v>589</v>
      </c>
      <c r="C78" s="9" t="s">
        <v>32</v>
      </c>
      <c r="D78" s="9" t="s">
        <v>43</v>
      </c>
      <c r="E78" s="9" t="s">
        <v>35</v>
      </c>
      <c r="F78" s="9" t="s">
        <v>545</v>
      </c>
      <c r="G78" s="9" t="s">
        <v>104</v>
      </c>
      <c r="H78" s="9">
        <v>1000</v>
      </c>
      <c r="I78" s="10">
        <v>0</v>
      </c>
      <c r="J78" s="3"/>
    </row>
    <row r="79" spans="1:10" x14ac:dyDescent="0.25">
      <c r="A79" s="9" t="s">
        <v>139</v>
      </c>
      <c r="B79" s="9" t="s">
        <v>581</v>
      </c>
      <c r="C79" s="9" t="s">
        <v>32</v>
      </c>
      <c r="D79" s="9" t="s">
        <v>535</v>
      </c>
      <c r="E79" s="9" t="s">
        <v>35</v>
      </c>
      <c r="F79" s="9" t="s">
        <v>533</v>
      </c>
      <c r="G79" s="9" t="s">
        <v>108</v>
      </c>
      <c r="H79" s="9">
        <v>1000</v>
      </c>
      <c r="I79" s="10">
        <v>0</v>
      </c>
      <c r="J79" s="3"/>
    </row>
    <row r="80" spans="1:10" x14ac:dyDescent="0.25">
      <c r="A80" s="9" t="s">
        <v>139</v>
      </c>
      <c r="B80" s="9" t="s">
        <v>579</v>
      </c>
      <c r="C80" s="9" t="s">
        <v>32</v>
      </c>
      <c r="D80" s="9" t="s">
        <v>31</v>
      </c>
      <c r="E80" s="9" t="s">
        <v>35</v>
      </c>
      <c r="F80" s="9" t="s">
        <v>531</v>
      </c>
      <c r="G80" s="9" t="s">
        <v>580</v>
      </c>
      <c r="H80" s="9">
        <v>1000</v>
      </c>
      <c r="I80" s="10">
        <v>0</v>
      </c>
      <c r="J80" s="3"/>
    </row>
    <row r="81" spans="1:10" x14ac:dyDescent="0.25">
      <c r="A81" s="9" t="s">
        <v>139</v>
      </c>
      <c r="B81" s="9" t="s">
        <v>586</v>
      </c>
      <c r="C81" s="9" t="s">
        <v>32</v>
      </c>
      <c r="D81" s="9" t="s">
        <v>535</v>
      </c>
      <c r="E81" s="9" t="s">
        <v>35</v>
      </c>
      <c r="F81" s="9" t="s">
        <v>542</v>
      </c>
      <c r="G81" s="9" t="s">
        <v>93</v>
      </c>
      <c r="H81" s="9">
        <v>150</v>
      </c>
      <c r="I81" s="10">
        <v>0</v>
      </c>
      <c r="J81" s="3"/>
    </row>
    <row r="82" spans="1:10" x14ac:dyDescent="0.25">
      <c r="A82" s="9" t="s">
        <v>139</v>
      </c>
      <c r="B82" s="9" t="s">
        <v>600</v>
      </c>
      <c r="C82" s="9" t="s">
        <v>32</v>
      </c>
      <c r="D82" s="9" t="s">
        <v>535</v>
      </c>
      <c r="E82" s="9" t="s">
        <v>35</v>
      </c>
      <c r="F82" s="9" t="s">
        <v>542</v>
      </c>
      <c r="G82" s="9" t="s">
        <v>93</v>
      </c>
      <c r="H82" s="9">
        <v>150</v>
      </c>
      <c r="I82" s="10">
        <v>0</v>
      </c>
      <c r="J82" s="3"/>
    </row>
    <row r="83" spans="1:10" x14ac:dyDescent="0.25">
      <c r="A83" s="9" t="s">
        <v>139</v>
      </c>
      <c r="B83" s="9" t="s">
        <v>576</v>
      </c>
      <c r="C83" s="9" t="s">
        <v>32</v>
      </c>
      <c r="D83" s="9" t="s">
        <v>535</v>
      </c>
      <c r="E83" s="9" t="s">
        <v>35</v>
      </c>
      <c r="F83" s="9" t="s">
        <v>533</v>
      </c>
      <c r="G83" s="9" t="s">
        <v>93</v>
      </c>
      <c r="H83" s="9">
        <v>150</v>
      </c>
      <c r="I83" s="10">
        <v>0</v>
      </c>
      <c r="J83" s="3"/>
    </row>
    <row r="84" spans="1:10" x14ac:dyDescent="0.25">
      <c r="A84" s="9" t="s">
        <v>139</v>
      </c>
      <c r="B84" s="9" t="s">
        <v>583</v>
      </c>
      <c r="C84" s="9" t="s">
        <v>74</v>
      </c>
      <c r="D84" s="9" t="s">
        <v>43</v>
      </c>
      <c r="E84" s="9" t="s">
        <v>35</v>
      </c>
      <c r="F84" s="9" t="s">
        <v>536</v>
      </c>
      <c r="G84" s="9" t="s">
        <v>365</v>
      </c>
      <c r="H84" s="9">
        <v>5</v>
      </c>
      <c r="I84" s="10">
        <v>0</v>
      </c>
      <c r="J84" s="3"/>
    </row>
    <row r="85" spans="1:10" x14ac:dyDescent="0.25">
      <c r="A85" s="9" t="s">
        <v>139</v>
      </c>
      <c r="B85" s="9" t="s">
        <v>581</v>
      </c>
      <c r="C85" s="9" t="s">
        <v>74</v>
      </c>
      <c r="D85" s="9" t="s">
        <v>535</v>
      </c>
      <c r="E85" s="9" t="s">
        <v>35</v>
      </c>
      <c r="F85" s="9" t="s">
        <v>533</v>
      </c>
      <c r="G85" s="9" t="s">
        <v>108</v>
      </c>
      <c r="H85" s="9">
        <v>5</v>
      </c>
      <c r="I85" s="10">
        <v>0</v>
      </c>
      <c r="J85" s="3"/>
    </row>
    <row r="86" spans="1:10" x14ac:dyDescent="0.25">
      <c r="A86" s="9" t="s">
        <v>139</v>
      </c>
      <c r="B86" s="9" t="s">
        <v>575</v>
      </c>
      <c r="C86" s="9" t="s">
        <v>74</v>
      </c>
      <c r="D86" s="9" t="s">
        <v>43</v>
      </c>
      <c r="E86" s="9" t="s">
        <v>35</v>
      </c>
      <c r="F86" s="9" t="s">
        <v>536</v>
      </c>
      <c r="G86" s="9" t="s">
        <v>365</v>
      </c>
      <c r="H86" s="9">
        <v>5</v>
      </c>
      <c r="I86" s="10">
        <v>0</v>
      </c>
      <c r="J86" s="3"/>
    </row>
    <row r="87" spans="1:10" x14ac:dyDescent="0.25">
      <c r="A87" s="9" t="s">
        <v>139</v>
      </c>
      <c r="B87" s="9" t="s">
        <v>600</v>
      </c>
      <c r="C87" s="9" t="s">
        <v>74</v>
      </c>
      <c r="D87" s="9" t="s">
        <v>535</v>
      </c>
      <c r="E87" s="9" t="s">
        <v>35</v>
      </c>
      <c r="F87" s="9" t="s">
        <v>542</v>
      </c>
      <c r="G87" s="9" t="s">
        <v>93</v>
      </c>
      <c r="H87" s="9">
        <v>5</v>
      </c>
      <c r="I87" s="10">
        <v>0</v>
      </c>
      <c r="J87" s="3"/>
    </row>
    <row r="88" spans="1:10" x14ac:dyDescent="0.25">
      <c r="A88" s="9" t="s">
        <v>139</v>
      </c>
      <c r="B88" s="9" t="s">
        <v>597</v>
      </c>
      <c r="C88" s="9" t="s">
        <v>74</v>
      </c>
      <c r="D88" s="9" t="s">
        <v>43</v>
      </c>
      <c r="E88" s="9" t="s">
        <v>35</v>
      </c>
      <c r="F88" s="9" t="s">
        <v>538</v>
      </c>
      <c r="G88" s="9" t="s">
        <v>365</v>
      </c>
      <c r="H88" s="9">
        <v>5</v>
      </c>
      <c r="I88" s="10">
        <v>0</v>
      </c>
      <c r="J88" s="3"/>
    </row>
    <row r="89" spans="1:10" x14ac:dyDescent="0.25">
      <c r="A89" s="9" t="s">
        <v>139</v>
      </c>
      <c r="B89" s="9" t="s">
        <v>596</v>
      </c>
      <c r="C89" s="9" t="s">
        <v>74</v>
      </c>
      <c r="D89" s="9" t="s">
        <v>43</v>
      </c>
      <c r="E89" s="9" t="s">
        <v>35</v>
      </c>
      <c r="F89" s="9" t="s">
        <v>536</v>
      </c>
      <c r="G89" s="9" t="s">
        <v>365</v>
      </c>
      <c r="H89" s="9">
        <v>5</v>
      </c>
      <c r="I89" s="10">
        <v>0</v>
      </c>
      <c r="J89" s="3"/>
    </row>
    <row r="90" spans="1:10" x14ac:dyDescent="0.25">
      <c r="A90" s="9" t="s">
        <v>139</v>
      </c>
      <c r="B90" s="9" t="s">
        <v>593</v>
      </c>
      <c r="C90" s="9" t="s">
        <v>74</v>
      </c>
      <c r="D90" s="9" t="s">
        <v>43</v>
      </c>
      <c r="E90" s="9" t="s">
        <v>35</v>
      </c>
      <c r="F90" s="9" t="s">
        <v>536</v>
      </c>
      <c r="G90" s="9" t="s">
        <v>365</v>
      </c>
      <c r="H90" s="9">
        <v>5</v>
      </c>
      <c r="I90" s="10">
        <v>0</v>
      </c>
      <c r="J90" s="3"/>
    </row>
    <row r="91" spans="1:10" x14ac:dyDescent="0.25">
      <c r="A91" s="9" t="s">
        <v>139</v>
      </c>
      <c r="B91" s="9" t="s">
        <v>579</v>
      </c>
      <c r="C91" s="9" t="s">
        <v>74</v>
      </c>
      <c r="D91" s="9" t="s">
        <v>31</v>
      </c>
      <c r="E91" s="9" t="s">
        <v>35</v>
      </c>
      <c r="F91" s="9" t="s">
        <v>542</v>
      </c>
      <c r="G91" s="9" t="s">
        <v>93</v>
      </c>
      <c r="H91" s="9">
        <v>5</v>
      </c>
      <c r="I91" s="10">
        <v>0</v>
      </c>
      <c r="J91" s="3"/>
    </row>
    <row r="92" spans="1:10" x14ac:dyDescent="0.25">
      <c r="A92" s="9" t="s">
        <v>113</v>
      </c>
      <c r="B92" s="9" t="s">
        <v>598</v>
      </c>
      <c r="C92" s="9" t="s">
        <v>32</v>
      </c>
      <c r="D92" s="9" t="s">
        <v>43</v>
      </c>
      <c r="E92" s="9" t="s">
        <v>35</v>
      </c>
      <c r="F92" s="9" t="s">
        <v>536</v>
      </c>
      <c r="G92" s="9" t="s">
        <v>101</v>
      </c>
      <c r="H92" s="9">
        <v>1000</v>
      </c>
      <c r="I92" s="10">
        <v>0</v>
      </c>
      <c r="J92" s="3"/>
    </row>
    <row r="93" spans="1:10" x14ac:dyDescent="0.25">
      <c r="A93" s="9" t="s">
        <v>113</v>
      </c>
      <c r="B93" s="9" t="s">
        <v>590</v>
      </c>
      <c r="C93" s="9" t="s">
        <v>32</v>
      </c>
      <c r="D93" s="9" t="s">
        <v>535</v>
      </c>
      <c r="E93" s="9" t="s">
        <v>35</v>
      </c>
      <c r="F93" s="9" t="s">
        <v>533</v>
      </c>
      <c r="G93" s="9" t="s">
        <v>108</v>
      </c>
      <c r="H93" s="9">
        <v>1000</v>
      </c>
      <c r="I93" s="10">
        <v>0</v>
      </c>
      <c r="J93" s="3"/>
    </row>
    <row r="94" spans="1:10" x14ac:dyDescent="0.25">
      <c r="A94" s="9" t="s">
        <v>113</v>
      </c>
      <c r="B94" s="9" t="s">
        <v>42</v>
      </c>
      <c r="C94" s="9" t="s">
        <v>74</v>
      </c>
      <c r="D94" s="9" t="s">
        <v>43</v>
      </c>
      <c r="E94" s="9" t="s">
        <v>35</v>
      </c>
      <c r="F94" s="9" t="s">
        <v>538</v>
      </c>
      <c r="G94" s="9" t="s">
        <v>578</v>
      </c>
      <c r="H94" s="9">
        <v>5</v>
      </c>
      <c r="I94" s="10">
        <v>0</v>
      </c>
      <c r="J94" s="3"/>
    </row>
    <row r="95" spans="1:10" x14ac:dyDescent="0.25">
      <c r="A95" s="9" t="s">
        <v>113</v>
      </c>
      <c r="B95" s="9" t="s">
        <v>592</v>
      </c>
      <c r="C95" s="9" t="s">
        <v>74</v>
      </c>
      <c r="D95" s="9" t="s">
        <v>43</v>
      </c>
      <c r="E95" s="9" t="s">
        <v>35</v>
      </c>
      <c r="F95" s="9" t="s">
        <v>536</v>
      </c>
      <c r="G95" s="9" t="s">
        <v>365</v>
      </c>
      <c r="H95" s="9">
        <v>5</v>
      </c>
      <c r="I95" s="10">
        <v>0</v>
      </c>
      <c r="J95" s="3"/>
    </row>
    <row r="96" spans="1:10" x14ac:dyDescent="0.25">
      <c r="A96" s="9" t="s">
        <v>113</v>
      </c>
      <c r="B96" s="9" t="s">
        <v>591</v>
      </c>
      <c r="C96" s="9" t="s">
        <v>74</v>
      </c>
      <c r="D96" s="9" t="s">
        <v>43</v>
      </c>
      <c r="E96" s="9" t="s">
        <v>35</v>
      </c>
      <c r="F96" s="9" t="s">
        <v>536</v>
      </c>
      <c r="G96" s="9" t="s">
        <v>365</v>
      </c>
      <c r="H96" s="9">
        <v>5</v>
      </c>
      <c r="I96" s="10">
        <v>0</v>
      </c>
      <c r="J96" s="3"/>
    </row>
    <row r="97" spans="1:10" x14ac:dyDescent="0.25">
      <c r="A97" s="9" t="s">
        <v>113</v>
      </c>
      <c r="B97" s="9" t="s">
        <v>552</v>
      </c>
      <c r="C97" s="9" t="s">
        <v>74</v>
      </c>
      <c r="D97" s="9" t="s">
        <v>43</v>
      </c>
      <c r="E97" s="9" t="s">
        <v>35</v>
      </c>
      <c r="F97" s="9" t="s">
        <v>551</v>
      </c>
      <c r="G97" s="9" t="s">
        <v>104</v>
      </c>
      <c r="H97" s="9">
        <v>5</v>
      </c>
      <c r="I97" s="10">
        <v>0</v>
      </c>
      <c r="J97" s="3"/>
    </row>
    <row r="98" spans="1:10" x14ac:dyDescent="0.25">
      <c r="A98" s="9" t="s">
        <v>113</v>
      </c>
      <c r="B98" s="9" t="s">
        <v>598</v>
      </c>
      <c r="C98" s="9" t="s">
        <v>74</v>
      </c>
      <c r="D98" s="9" t="s">
        <v>43</v>
      </c>
      <c r="E98" s="9" t="s">
        <v>35</v>
      </c>
      <c r="F98" s="9" t="s">
        <v>536</v>
      </c>
      <c r="G98" s="9" t="s">
        <v>101</v>
      </c>
      <c r="H98" s="9">
        <v>5</v>
      </c>
      <c r="I98" s="10">
        <v>0</v>
      </c>
      <c r="J98" s="3"/>
    </row>
    <row r="99" spans="1:10" x14ac:dyDescent="0.25">
      <c r="A99" s="9" t="s">
        <v>113</v>
      </c>
      <c r="B99" s="9" t="s">
        <v>595</v>
      </c>
      <c r="C99" s="9" t="s">
        <v>74</v>
      </c>
      <c r="D99" s="9" t="s">
        <v>43</v>
      </c>
      <c r="E99" s="9" t="s">
        <v>35</v>
      </c>
      <c r="F99" s="9" t="s">
        <v>536</v>
      </c>
      <c r="G99" s="9" t="s">
        <v>365</v>
      </c>
      <c r="H99" s="9">
        <v>5</v>
      </c>
      <c r="I99" s="10">
        <v>0</v>
      </c>
      <c r="J99" s="3"/>
    </row>
    <row r="100" spans="1:10" x14ac:dyDescent="0.25">
      <c r="A100" s="9" t="s">
        <v>113</v>
      </c>
      <c r="B100" s="9" t="s">
        <v>565</v>
      </c>
      <c r="C100" s="9" t="s">
        <v>74</v>
      </c>
      <c r="D100" s="9" t="s">
        <v>43</v>
      </c>
      <c r="E100" s="9" t="s">
        <v>35</v>
      </c>
      <c r="F100" s="9" t="s">
        <v>551</v>
      </c>
      <c r="G100" s="9" t="s">
        <v>108</v>
      </c>
      <c r="H100" s="9">
        <v>5</v>
      </c>
      <c r="I100" s="10">
        <v>0</v>
      </c>
      <c r="J100" s="3"/>
    </row>
    <row r="101" spans="1:10" x14ac:dyDescent="0.25">
      <c r="A101" s="9" t="s">
        <v>113</v>
      </c>
      <c r="B101" s="9" t="s">
        <v>587</v>
      </c>
      <c r="C101" s="9" t="s">
        <v>74</v>
      </c>
      <c r="D101" s="9" t="s">
        <v>43</v>
      </c>
      <c r="E101" s="9" t="s">
        <v>35</v>
      </c>
      <c r="F101" s="9" t="s">
        <v>536</v>
      </c>
      <c r="G101" s="9" t="s">
        <v>365</v>
      </c>
      <c r="H101" s="9">
        <v>5</v>
      </c>
      <c r="I101" s="10">
        <v>0</v>
      </c>
      <c r="J101" s="3"/>
    </row>
    <row r="102" spans="1:10" x14ac:dyDescent="0.25">
      <c r="A102" s="9" t="s">
        <v>113</v>
      </c>
      <c r="B102" s="9" t="s">
        <v>588</v>
      </c>
      <c r="C102" s="9" t="s">
        <v>74</v>
      </c>
      <c r="D102" s="9" t="s">
        <v>43</v>
      </c>
      <c r="E102" s="9" t="s">
        <v>35</v>
      </c>
      <c r="F102" s="9" t="s">
        <v>536</v>
      </c>
      <c r="G102" s="9" t="s">
        <v>365</v>
      </c>
      <c r="H102" s="9">
        <v>5</v>
      </c>
      <c r="I102" s="10">
        <v>0</v>
      </c>
      <c r="J102" s="3"/>
    </row>
    <row r="103" spans="1:10" x14ac:dyDescent="0.25">
      <c r="A103" s="9" t="s">
        <v>160</v>
      </c>
      <c r="B103" s="9" t="s">
        <v>582</v>
      </c>
      <c r="C103" s="9" t="s">
        <v>32</v>
      </c>
      <c r="D103" s="9" t="s">
        <v>43</v>
      </c>
      <c r="E103" s="9" t="s">
        <v>35</v>
      </c>
      <c r="F103" s="9" t="s">
        <v>531</v>
      </c>
      <c r="G103" s="9" t="s">
        <v>93</v>
      </c>
      <c r="H103" s="9">
        <v>1000</v>
      </c>
      <c r="I103" s="10">
        <v>0</v>
      </c>
      <c r="J103" s="3"/>
    </row>
    <row r="104" spans="1:10" x14ac:dyDescent="0.25">
      <c r="A104" s="9" t="s">
        <v>160</v>
      </c>
      <c r="B104" s="9" t="s">
        <v>585</v>
      </c>
      <c r="C104" s="9" t="s">
        <v>32</v>
      </c>
      <c r="D104" s="9" t="s">
        <v>43</v>
      </c>
      <c r="E104" s="9" t="s">
        <v>35</v>
      </c>
      <c r="F104" s="9" t="s">
        <v>531</v>
      </c>
      <c r="G104" s="9" t="s">
        <v>104</v>
      </c>
      <c r="H104" s="9">
        <v>1000</v>
      </c>
      <c r="I104" s="10">
        <v>0</v>
      </c>
      <c r="J104" s="3"/>
    </row>
    <row r="105" spans="1:10" x14ac:dyDescent="0.25">
      <c r="A105" s="9" t="s">
        <v>160</v>
      </c>
      <c r="B105" s="9" t="s">
        <v>577</v>
      </c>
      <c r="C105" s="9" t="s">
        <v>32</v>
      </c>
      <c r="D105" s="9" t="s">
        <v>43</v>
      </c>
      <c r="E105" s="9" t="s">
        <v>35</v>
      </c>
      <c r="F105" s="9" t="s">
        <v>542</v>
      </c>
      <c r="G105" s="9" t="s">
        <v>93</v>
      </c>
      <c r="H105" s="9">
        <v>1000</v>
      </c>
      <c r="I105" s="10">
        <v>0</v>
      </c>
      <c r="J105" s="3"/>
    </row>
    <row r="106" spans="1:10" x14ac:dyDescent="0.25">
      <c r="A106" s="9" t="s">
        <v>160</v>
      </c>
      <c r="B106" s="9" t="s">
        <v>594</v>
      </c>
      <c r="C106" s="9" t="s">
        <v>32</v>
      </c>
      <c r="D106" s="9" t="s">
        <v>43</v>
      </c>
      <c r="E106" s="9" t="s">
        <v>35</v>
      </c>
      <c r="F106" s="9" t="s">
        <v>551</v>
      </c>
      <c r="G106" s="9" t="s">
        <v>93</v>
      </c>
      <c r="H106" s="9">
        <v>1000</v>
      </c>
      <c r="I106" s="10">
        <v>0</v>
      </c>
      <c r="J106" s="3"/>
    </row>
    <row r="107" spans="1:10" x14ac:dyDescent="0.25">
      <c r="A107" s="9" t="s">
        <v>160</v>
      </c>
      <c r="B107" s="9" t="s">
        <v>599</v>
      </c>
      <c r="C107" s="9" t="s">
        <v>32</v>
      </c>
      <c r="D107" s="9" t="s">
        <v>43</v>
      </c>
      <c r="E107" s="9" t="s">
        <v>35</v>
      </c>
      <c r="F107" s="9" t="s">
        <v>531</v>
      </c>
      <c r="G107" s="9" t="s">
        <v>104</v>
      </c>
      <c r="H107" s="9">
        <v>1000</v>
      </c>
      <c r="I107" s="10">
        <v>0</v>
      </c>
      <c r="J107" s="3"/>
    </row>
    <row r="108" spans="1:10" x14ac:dyDescent="0.25">
      <c r="A108" s="9" t="s">
        <v>160</v>
      </c>
      <c r="B108" s="9" t="s">
        <v>574</v>
      </c>
      <c r="C108" s="9" t="s">
        <v>32</v>
      </c>
      <c r="D108" s="9" t="s">
        <v>43</v>
      </c>
      <c r="E108" s="9" t="s">
        <v>35</v>
      </c>
      <c r="F108" s="9" t="s">
        <v>533</v>
      </c>
      <c r="G108" s="9" t="s">
        <v>93</v>
      </c>
      <c r="H108" s="9">
        <v>1000</v>
      </c>
      <c r="I108" s="10">
        <v>0</v>
      </c>
      <c r="J108" s="3"/>
    </row>
    <row r="109" spans="1:10" x14ac:dyDescent="0.25">
      <c r="A109" s="9" t="s">
        <v>160</v>
      </c>
      <c r="B109" s="9" t="s">
        <v>601</v>
      </c>
      <c r="C109" s="9" t="s">
        <v>32</v>
      </c>
      <c r="D109" s="9" t="s">
        <v>43</v>
      </c>
      <c r="E109" s="9" t="s">
        <v>35</v>
      </c>
      <c r="F109" s="9" t="s">
        <v>542</v>
      </c>
      <c r="G109" s="9" t="s">
        <v>104</v>
      </c>
      <c r="H109" s="9">
        <v>150</v>
      </c>
      <c r="I109" s="10">
        <v>0</v>
      </c>
      <c r="J109" s="3"/>
    </row>
    <row r="110" spans="1:10" x14ac:dyDescent="0.25">
      <c r="A110" s="9" t="s">
        <v>160</v>
      </c>
      <c r="B110" s="9" t="s">
        <v>574</v>
      </c>
      <c r="C110" s="9" t="s">
        <v>74</v>
      </c>
      <c r="D110" s="9" t="s">
        <v>43</v>
      </c>
      <c r="E110" s="9" t="s">
        <v>35</v>
      </c>
      <c r="F110" s="9" t="s">
        <v>533</v>
      </c>
      <c r="G110" s="9" t="s">
        <v>93</v>
      </c>
      <c r="H110" s="9">
        <v>5</v>
      </c>
      <c r="I110" s="10">
        <v>0</v>
      </c>
      <c r="J110" s="3"/>
    </row>
    <row r="111" spans="1:10" x14ac:dyDescent="0.25">
      <c r="A111" s="9" t="s">
        <v>160</v>
      </c>
      <c r="B111" s="9" t="s">
        <v>560</v>
      </c>
      <c r="C111" s="9" t="s">
        <v>74</v>
      </c>
      <c r="D111" s="9" t="s">
        <v>43</v>
      </c>
      <c r="E111" s="9" t="s">
        <v>35</v>
      </c>
      <c r="F111" s="9" t="s">
        <v>551</v>
      </c>
      <c r="G111" s="9" t="s">
        <v>104</v>
      </c>
      <c r="H111" s="9">
        <v>5</v>
      </c>
      <c r="I111" s="10">
        <v>0</v>
      </c>
      <c r="J111" s="3"/>
    </row>
    <row r="112" spans="1:10" x14ac:dyDescent="0.25">
      <c r="A112" s="9" t="s">
        <v>160</v>
      </c>
      <c r="B112" s="9" t="s">
        <v>594</v>
      </c>
      <c r="C112" s="9" t="s">
        <v>74</v>
      </c>
      <c r="D112" s="9" t="s">
        <v>43</v>
      </c>
      <c r="E112" s="9" t="s">
        <v>35</v>
      </c>
      <c r="F112" s="9" t="s">
        <v>551</v>
      </c>
      <c r="G112" s="9" t="s">
        <v>93</v>
      </c>
      <c r="H112" s="9">
        <v>5</v>
      </c>
      <c r="I112" s="10">
        <v>0</v>
      </c>
      <c r="J112" s="3"/>
    </row>
    <row r="113" spans="1:10" x14ac:dyDescent="0.25">
      <c r="A113" s="9" t="s">
        <v>160</v>
      </c>
      <c r="B113" s="9" t="s">
        <v>582</v>
      </c>
      <c r="C113" s="9" t="s">
        <v>74</v>
      </c>
      <c r="D113" s="9" t="s">
        <v>43</v>
      </c>
      <c r="E113" s="9" t="s">
        <v>35</v>
      </c>
      <c r="F113" s="9" t="s">
        <v>531</v>
      </c>
      <c r="G113" s="9" t="s">
        <v>93</v>
      </c>
      <c r="H113" s="9">
        <v>5</v>
      </c>
      <c r="I113" s="10">
        <v>0</v>
      </c>
      <c r="J113" s="3"/>
    </row>
    <row r="115" spans="1:10" ht="15.75" x14ac:dyDescent="0.25">
      <c r="A115" s="434" t="s">
        <v>137</v>
      </c>
      <c r="B115" s="434"/>
      <c r="C115" s="2"/>
      <c r="D115" s="2"/>
      <c r="E115" s="2"/>
      <c r="F115" s="2"/>
      <c r="G115" s="2"/>
      <c r="H115" s="2"/>
      <c r="I115" s="2"/>
    </row>
    <row r="117" spans="1:10" x14ac:dyDescent="0.25">
      <c r="A117" s="432" t="s">
        <v>138</v>
      </c>
      <c r="B117" s="433"/>
      <c r="C117" s="433"/>
      <c r="D117" s="433"/>
      <c r="E117" s="433"/>
      <c r="F117" s="433"/>
      <c r="G117" s="433"/>
      <c r="H117" s="433"/>
      <c r="I117" s="433"/>
    </row>
    <row r="118" spans="1:10" x14ac:dyDescent="0.25">
      <c r="A118" s="2" t="s">
        <v>22</v>
      </c>
      <c r="B118" s="2" t="s">
        <v>24</v>
      </c>
      <c r="C118" s="2" t="s">
        <v>23</v>
      </c>
      <c r="D118" s="2" t="s">
        <v>27</v>
      </c>
      <c r="E118" s="2" t="s">
        <v>25</v>
      </c>
      <c r="F118" s="2" t="s">
        <v>26</v>
      </c>
      <c r="G118" s="2" t="s">
        <v>29</v>
      </c>
      <c r="H118" s="2" t="s">
        <v>135</v>
      </c>
      <c r="I118" s="2" t="s">
        <v>136</v>
      </c>
    </row>
    <row r="119" spans="1:10" x14ac:dyDescent="0.25">
      <c r="A119" s="9" t="s">
        <v>572</v>
      </c>
      <c r="B119" s="9" t="s">
        <v>32</v>
      </c>
      <c r="C119" s="9" t="s">
        <v>36</v>
      </c>
      <c r="D119" s="9" t="s">
        <v>77</v>
      </c>
      <c r="E119" s="9" t="s">
        <v>573</v>
      </c>
      <c r="F119" s="9" t="s">
        <v>83</v>
      </c>
      <c r="G119" s="9">
        <v>1500</v>
      </c>
      <c r="H119" s="10">
        <v>-390</v>
      </c>
      <c r="I119" s="9"/>
    </row>
  </sheetData>
  <sheetProtection formatCells="0" formatColumns="0" formatRows="0" insertColumns="0" insertRows="0" insertHyperlinks="0" deleteColumns="0" deleteRows="0" sort="0" autoFilter="0" pivotTables="0"/>
  <mergeCells count="23">
    <mergeCell ref="A1:B1"/>
    <mergeCell ref="C1:E1"/>
    <mergeCell ref="A2:B2"/>
    <mergeCell ref="C2:E2"/>
    <mergeCell ref="A3:B3"/>
    <mergeCell ref="C3:E3"/>
    <mergeCell ref="A27:B27"/>
    <mergeCell ref="A4:B4"/>
    <mergeCell ref="C4:E4"/>
    <mergeCell ref="A5:B5"/>
    <mergeCell ref="C5:E5"/>
    <mergeCell ref="A6:B6"/>
    <mergeCell ref="C6:E6"/>
    <mergeCell ref="A7:B7"/>
    <mergeCell ref="C7:E7"/>
    <mergeCell ref="A9:B9"/>
    <mergeCell ref="D11:E11"/>
    <mergeCell ref="D19:E19"/>
    <mergeCell ref="A29:B29"/>
    <mergeCell ref="A34:B34"/>
    <mergeCell ref="A36:J36"/>
    <mergeCell ref="A115:B115"/>
    <mergeCell ref="A117:I11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FCD2C-3A40-4B6F-900E-E69E26DF885C}">
  <dimension ref="A1:J142"/>
  <sheetViews>
    <sheetView workbookViewId="0">
      <selection activeCell="A142" sqref="A142"/>
    </sheetView>
  </sheetViews>
  <sheetFormatPr defaultRowHeight="15" x14ac:dyDescent="0.25"/>
  <cols>
    <col min="1" max="1" width="30.875" style="1" bestFit="1" customWidth="1"/>
    <col min="2" max="2" width="19.5" style="1" bestFit="1" customWidth="1"/>
    <col min="3" max="3" width="14.375" style="1" bestFit="1" customWidth="1"/>
    <col min="4" max="4" width="79.375" style="1" bestFit="1" customWidth="1"/>
    <col min="5" max="5" width="11.25" style="1" bestFit="1" customWidth="1"/>
    <col min="6" max="6" width="23.625" style="1" bestFit="1" customWidth="1"/>
    <col min="7" max="7" width="36" style="1" bestFit="1" customWidth="1"/>
    <col min="8" max="8" width="8.125" style="1" bestFit="1" customWidth="1"/>
    <col min="9" max="10" width="17.5" style="1" bestFit="1" customWidth="1"/>
    <col min="11" max="16384" width="9" style="1"/>
  </cols>
  <sheetData>
    <row r="1" spans="1:9" x14ac:dyDescent="0.25">
      <c r="A1" s="435" t="s">
        <v>0</v>
      </c>
      <c r="B1" s="435"/>
      <c r="C1" s="435" t="s">
        <v>160</v>
      </c>
      <c r="D1" s="435"/>
      <c r="E1" s="435"/>
    </row>
    <row r="2" spans="1:9" x14ac:dyDescent="0.25">
      <c r="A2" s="435" t="s">
        <v>2</v>
      </c>
      <c r="B2" s="435"/>
      <c r="C2" s="435" t="s">
        <v>603</v>
      </c>
      <c r="D2" s="435"/>
      <c r="E2" s="435"/>
    </row>
    <row r="3" spans="1:9" x14ac:dyDescent="0.25">
      <c r="A3" s="435" t="s">
        <v>4</v>
      </c>
      <c r="B3" s="435"/>
      <c r="C3" s="435" t="s">
        <v>604</v>
      </c>
      <c r="D3" s="435"/>
      <c r="E3" s="435"/>
    </row>
    <row r="4" spans="1:9" x14ac:dyDescent="0.25">
      <c r="A4" s="435" t="s">
        <v>6</v>
      </c>
      <c r="B4" s="435"/>
      <c r="C4" s="436" t="s">
        <v>161</v>
      </c>
      <c r="D4" s="435"/>
      <c r="E4" s="435"/>
    </row>
    <row r="5" spans="1:9" x14ac:dyDescent="0.25">
      <c r="A5" s="435" t="s">
        <v>7</v>
      </c>
      <c r="B5" s="435"/>
      <c r="C5" s="435" t="s">
        <v>1</v>
      </c>
      <c r="D5" s="435"/>
      <c r="E5" s="435"/>
    </row>
    <row r="6" spans="1:9" x14ac:dyDescent="0.25">
      <c r="A6" s="435" t="s">
        <v>8</v>
      </c>
      <c r="B6" s="435"/>
      <c r="C6" s="435" t="s">
        <v>1</v>
      </c>
      <c r="D6" s="435"/>
      <c r="E6" s="435"/>
    </row>
    <row r="7" spans="1:9" x14ac:dyDescent="0.25">
      <c r="A7" s="435" t="s">
        <v>9</v>
      </c>
      <c r="B7" s="435"/>
      <c r="C7" s="435" t="s">
        <v>10</v>
      </c>
      <c r="D7" s="435"/>
      <c r="E7" s="435"/>
    </row>
    <row r="9" spans="1:9" ht="15.75" x14ac:dyDescent="0.25">
      <c r="A9" s="434" t="s">
        <v>11</v>
      </c>
      <c r="B9" s="434"/>
      <c r="C9" s="2"/>
      <c r="D9" s="2"/>
      <c r="E9" s="2"/>
      <c r="F9" s="2"/>
      <c r="G9" s="2"/>
      <c r="H9" s="2"/>
      <c r="I9" s="2"/>
    </row>
    <row r="11" spans="1:9" x14ac:dyDescent="0.25">
      <c r="A11" s="4" t="s">
        <v>115</v>
      </c>
      <c r="B11" s="5" t="s">
        <v>622</v>
      </c>
      <c r="D11" s="432" t="s">
        <v>117</v>
      </c>
      <c r="E11" s="433"/>
    </row>
    <row r="12" spans="1:9" x14ac:dyDescent="0.25">
      <c r="A12" s="9" t="s">
        <v>120</v>
      </c>
      <c r="B12" s="10" t="s">
        <v>623</v>
      </c>
      <c r="D12" s="2" t="s">
        <v>26</v>
      </c>
      <c r="E12" s="2" t="s">
        <v>118</v>
      </c>
    </row>
    <row r="13" spans="1:9" x14ac:dyDescent="0.25">
      <c r="A13" s="6" t="s">
        <v>14</v>
      </c>
      <c r="B13" s="7">
        <v>0</v>
      </c>
      <c r="D13" s="3" t="s">
        <v>119</v>
      </c>
      <c r="E13" s="3">
        <v>26</v>
      </c>
    </row>
    <row r="14" spans="1:9" x14ac:dyDescent="0.25">
      <c r="D14" s="3" t="s">
        <v>122</v>
      </c>
      <c r="E14" s="3">
        <v>15</v>
      </c>
    </row>
    <row r="15" spans="1:9" x14ac:dyDescent="0.25">
      <c r="D15" s="3" t="s">
        <v>123</v>
      </c>
      <c r="E15" s="3">
        <v>11</v>
      </c>
    </row>
    <row r="16" spans="1:9" x14ac:dyDescent="0.25">
      <c r="D16" s="3" t="s">
        <v>124</v>
      </c>
      <c r="E16" s="3">
        <v>0</v>
      </c>
    </row>
    <row r="17" spans="1:9" x14ac:dyDescent="0.25">
      <c r="D17" s="3" t="s">
        <v>125</v>
      </c>
      <c r="E17" s="3" t="s">
        <v>126</v>
      </c>
    </row>
    <row r="19" spans="1:9" x14ac:dyDescent="0.25">
      <c r="D19" s="432" t="s">
        <v>605</v>
      </c>
      <c r="E19" s="433"/>
    </row>
    <row r="20" spans="1:9" x14ac:dyDescent="0.25">
      <c r="D20" s="2" t="s">
        <v>26</v>
      </c>
      <c r="E20" s="2" t="s">
        <v>118</v>
      </c>
    </row>
    <row r="21" spans="1:9" x14ac:dyDescent="0.25">
      <c r="D21" s="3" t="s">
        <v>119</v>
      </c>
      <c r="E21" s="3">
        <v>76</v>
      </c>
    </row>
    <row r="22" spans="1:9" x14ac:dyDescent="0.25">
      <c r="D22" s="3" t="s">
        <v>122</v>
      </c>
      <c r="E22" s="3">
        <v>39</v>
      </c>
    </row>
    <row r="23" spans="1:9" x14ac:dyDescent="0.25">
      <c r="D23" s="3" t="s">
        <v>123</v>
      </c>
      <c r="E23" s="3">
        <v>37</v>
      </c>
    </row>
    <row r="24" spans="1:9" x14ac:dyDescent="0.25">
      <c r="D24" s="3" t="s">
        <v>124</v>
      </c>
      <c r="E24" s="3">
        <v>0</v>
      </c>
    </row>
    <row r="25" spans="1:9" x14ac:dyDescent="0.25">
      <c r="D25" s="3" t="s">
        <v>125</v>
      </c>
      <c r="E25" s="3" t="s">
        <v>606</v>
      </c>
    </row>
    <row r="27" spans="1:9" ht="15.75" x14ac:dyDescent="0.25">
      <c r="A27" s="434" t="s">
        <v>15</v>
      </c>
      <c r="B27" s="434"/>
      <c r="C27" s="2"/>
      <c r="D27" s="2"/>
      <c r="E27" s="2"/>
      <c r="F27" s="2"/>
      <c r="G27" s="2"/>
      <c r="H27" s="2"/>
      <c r="I27" s="2"/>
    </row>
    <row r="29" spans="1:9" x14ac:dyDescent="0.25">
      <c r="D29" s="432" t="s">
        <v>127</v>
      </c>
      <c r="E29" s="433"/>
    </row>
    <row r="30" spans="1:9" x14ac:dyDescent="0.25">
      <c r="D30" s="11" t="s">
        <v>17</v>
      </c>
      <c r="E30" s="11" t="s">
        <v>18</v>
      </c>
    </row>
    <row r="31" spans="1:9" x14ac:dyDescent="0.25">
      <c r="D31" s="12" t="s">
        <v>164</v>
      </c>
      <c r="E31" s="13">
        <v>-4450</v>
      </c>
    </row>
    <row r="34" spans="1:9" ht="15.75" x14ac:dyDescent="0.25">
      <c r="A34" s="434" t="s">
        <v>133</v>
      </c>
      <c r="B34" s="434"/>
      <c r="C34" s="2"/>
      <c r="D34" s="2"/>
      <c r="E34" s="2"/>
      <c r="F34" s="2"/>
      <c r="G34" s="2"/>
      <c r="H34" s="2"/>
      <c r="I34" s="2"/>
    </row>
    <row r="36" spans="1:9" x14ac:dyDescent="0.25">
      <c r="A36" s="432" t="s">
        <v>134</v>
      </c>
      <c r="B36" s="433"/>
      <c r="C36" s="433"/>
      <c r="D36" s="433"/>
      <c r="E36" s="433"/>
      <c r="F36" s="433"/>
      <c r="G36" s="433"/>
      <c r="H36" s="433"/>
      <c r="I36" s="433"/>
    </row>
    <row r="37" spans="1:9" x14ac:dyDescent="0.25">
      <c r="A37" s="2" t="s">
        <v>22</v>
      </c>
      <c r="B37" s="2" t="s">
        <v>24</v>
      </c>
      <c r="C37" s="2" t="s">
        <v>23</v>
      </c>
      <c r="D37" s="2" t="s">
        <v>27</v>
      </c>
      <c r="E37" s="2" t="s">
        <v>25</v>
      </c>
      <c r="F37" s="2" t="s">
        <v>26</v>
      </c>
      <c r="G37" s="2" t="s">
        <v>29</v>
      </c>
      <c r="H37" s="2" t="s">
        <v>135</v>
      </c>
      <c r="I37" s="2" t="s">
        <v>136</v>
      </c>
    </row>
    <row r="38" spans="1:9" x14ac:dyDescent="0.25">
      <c r="A38" s="3" t="s">
        <v>548</v>
      </c>
      <c r="B38" s="3" t="s">
        <v>32</v>
      </c>
      <c r="C38" s="3" t="s">
        <v>43</v>
      </c>
      <c r="D38" s="3" t="s">
        <v>35</v>
      </c>
      <c r="E38" s="3" t="s">
        <v>542</v>
      </c>
      <c r="F38" s="3" t="s">
        <v>122</v>
      </c>
      <c r="G38" s="3">
        <v>1500</v>
      </c>
      <c r="H38" s="8">
        <v>400</v>
      </c>
      <c r="I38" s="3"/>
    </row>
    <row r="39" spans="1:9" x14ac:dyDescent="0.25">
      <c r="A39" s="3" t="s">
        <v>557</v>
      </c>
      <c r="B39" s="3" t="s">
        <v>32</v>
      </c>
      <c r="C39" s="3" t="s">
        <v>43</v>
      </c>
      <c r="D39" s="3" t="s">
        <v>35</v>
      </c>
      <c r="E39" s="3" t="s">
        <v>542</v>
      </c>
      <c r="F39" s="3" t="s">
        <v>122</v>
      </c>
      <c r="G39" s="3">
        <v>1500</v>
      </c>
      <c r="H39" s="8">
        <v>400</v>
      </c>
      <c r="I39" s="3"/>
    </row>
    <row r="40" spans="1:9" x14ac:dyDescent="0.25">
      <c r="A40" s="3" t="s">
        <v>537</v>
      </c>
      <c r="B40" s="3" t="s">
        <v>32</v>
      </c>
      <c r="C40" s="3" t="s">
        <v>43</v>
      </c>
      <c r="D40" s="3" t="s">
        <v>35</v>
      </c>
      <c r="E40" s="3" t="s">
        <v>538</v>
      </c>
      <c r="F40" s="3" t="s">
        <v>122</v>
      </c>
      <c r="G40" s="3">
        <v>1000</v>
      </c>
      <c r="H40" s="8">
        <v>370</v>
      </c>
      <c r="I40" s="3"/>
    </row>
    <row r="41" spans="1:9" x14ac:dyDescent="0.25">
      <c r="A41" s="3" t="s">
        <v>532</v>
      </c>
      <c r="B41" s="3" t="s">
        <v>32</v>
      </c>
      <c r="C41" s="3" t="s">
        <v>43</v>
      </c>
      <c r="D41" s="3" t="s">
        <v>35</v>
      </c>
      <c r="E41" s="3" t="s">
        <v>533</v>
      </c>
      <c r="F41" s="3" t="s">
        <v>122</v>
      </c>
      <c r="G41" s="3">
        <v>1000</v>
      </c>
      <c r="H41" s="8">
        <v>370</v>
      </c>
      <c r="I41" s="3"/>
    </row>
    <row r="42" spans="1:9" x14ac:dyDescent="0.25">
      <c r="A42" s="3" t="s">
        <v>569</v>
      </c>
      <c r="B42" s="3" t="s">
        <v>32</v>
      </c>
      <c r="C42" s="3" t="s">
        <v>43</v>
      </c>
      <c r="D42" s="3" t="s">
        <v>35</v>
      </c>
      <c r="E42" s="3" t="s">
        <v>542</v>
      </c>
      <c r="F42" s="3" t="s">
        <v>122</v>
      </c>
      <c r="G42" s="3">
        <v>1000</v>
      </c>
      <c r="H42" s="8">
        <v>370</v>
      </c>
      <c r="I42" s="3"/>
    </row>
    <row r="43" spans="1:9" x14ac:dyDescent="0.25">
      <c r="A43" s="3" t="s">
        <v>560</v>
      </c>
      <c r="B43" s="3" t="s">
        <v>32</v>
      </c>
      <c r="C43" s="3" t="s">
        <v>43</v>
      </c>
      <c r="D43" s="3" t="s">
        <v>35</v>
      </c>
      <c r="E43" s="3" t="s">
        <v>531</v>
      </c>
      <c r="F43" s="3" t="s">
        <v>122</v>
      </c>
      <c r="G43" s="3">
        <v>1000</v>
      </c>
      <c r="H43" s="8">
        <v>370</v>
      </c>
      <c r="I43" s="3"/>
    </row>
    <row r="44" spans="1:9" x14ac:dyDescent="0.25">
      <c r="A44" s="3" t="s">
        <v>558</v>
      </c>
      <c r="B44" s="3" t="s">
        <v>32</v>
      </c>
      <c r="C44" s="3" t="s">
        <v>43</v>
      </c>
      <c r="D44" s="3" t="s">
        <v>35</v>
      </c>
      <c r="E44" s="3" t="s">
        <v>542</v>
      </c>
      <c r="F44" s="3" t="s">
        <v>122</v>
      </c>
      <c r="G44" s="3">
        <v>1000</v>
      </c>
      <c r="H44" s="8">
        <v>370</v>
      </c>
      <c r="I44" s="3"/>
    </row>
    <row r="45" spans="1:9" x14ac:dyDescent="0.25">
      <c r="A45" s="3" t="s">
        <v>555</v>
      </c>
      <c r="B45" s="3" t="s">
        <v>32</v>
      </c>
      <c r="C45" s="3" t="s">
        <v>43</v>
      </c>
      <c r="D45" s="3" t="s">
        <v>35</v>
      </c>
      <c r="E45" s="3" t="s">
        <v>542</v>
      </c>
      <c r="F45" s="3" t="s">
        <v>122</v>
      </c>
      <c r="G45" s="3">
        <v>1000</v>
      </c>
      <c r="H45" s="8">
        <v>370</v>
      </c>
      <c r="I45" s="3"/>
    </row>
    <row r="46" spans="1:9" x14ac:dyDescent="0.25">
      <c r="A46" s="3" t="s">
        <v>553</v>
      </c>
      <c r="B46" s="3" t="s">
        <v>32</v>
      </c>
      <c r="C46" s="3" t="s">
        <v>43</v>
      </c>
      <c r="D46" s="3" t="s">
        <v>35</v>
      </c>
      <c r="E46" s="3" t="s">
        <v>531</v>
      </c>
      <c r="F46" s="3" t="s">
        <v>122</v>
      </c>
      <c r="G46" s="3">
        <v>1000</v>
      </c>
      <c r="H46" s="8">
        <v>370</v>
      </c>
      <c r="I46" s="3"/>
    </row>
    <row r="47" spans="1:9" x14ac:dyDescent="0.25">
      <c r="A47" s="3" t="s">
        <v>546</v>
      </c>
      <c r="B47" s="3" t="s">
        <v>32</v>
      </c>
      <c r="C47" s="3" t="s">
        <v>43</v>
      </c>
      <c r="D47" s="3" t="s">
        <v>35</v>
      </c>
      <c r="E47" s="3" t="s">
        <v>531</v>
      </c>
      <c r="F47" s="3" t="s">
        <v>122</v>
      </c>
      <c r="G47" s="3">
        <v>1000</v>
      </c>
      <c r="H47" s="8">
        <v>370</v>
      </c>
      <c r="I47" s="3"/>
    </row>
    <row r="48" spans="1:9" x14ac:dyDescent="0.25">
      <c r="A48" s="3" t="s">
        <v>539</v>
      </c>
      <c r="B48" s="3" t="s">
        <v>32</v>
      </c>
      <c r="C48" s="3" t="s">
        <v>43</v>
      </c>
      <c r="D48" s="3" t="s">
        <v>35</v>
      </c>
      <c r="E48" s="3" t="s">
        <v>531</v>
      </c>
      <c r="F48" s="3" t="s">
        <v>122</v>
      </c>
      <c r="G48" s="3">
        <v>1000</v>
      </c>
      <c r="H48" s="8">
        <v>370</v>
      </c>
      <c r="I48" s="3"/>
    </row>
    <row r="49" spans="1:9" x14ac:dyDescent="0.25">
      <c r="A49" s="3" t="s">
        <v>549</v>
      </c>
      <c r="B49" s="3" t="s">
        <v>74</v>
      </c>
      <c r="C49" s="3" t="s">
        <v>43</v>
      </c>
      <c r="D49" s="3" t="s">
        <v>35</v>
      </c>
      <c r="E49" s="3" t="s">
        <v>542</v>
      </c>
      <c r="F49" s="3" t="s">
        <v>122</v>
      </c>
      <c r="G49" s="3">
        <v>5</v>
      </c>
      <c r="H49" s="8">
        <v>65</v>
      </c>
      <c r="I49" s="3"/>
    </row>
    <row r="50" spans="1:9" x14ac:dyDescent="0.25">
      <c r="A50" s="3" t="s">
        <v>532</v>
      </c>
      <c r="B50" s="3" t="s">
        <v>37</v>
      </c>
      <c r="C50" s="3" t="s">
        <v>43</v>
      </c>
      <c r="D50" s="3" t="s">
        <v>35</v>
      </c>
      <c r="E50" s="3" t="s">
        <v>533</v>
      </c>
      <c r="F50" s="3" t="s">
        <v>122</v>
      </c>
      <c r="G50" s="3">
        <v>1</v>
      </c>
      <c r="H50" s="8">
        <v>85</v>
      </c>
      <c r="I50" s="3"/>
    </row>
    <row r="51" spans="1:9" x14ac:dyDescent="0.25">
      <c r="A51" s="3" t="s">
        <v>555</v>
      </c>
      <c r="B51" s="3" t="s">
        <v>37</v>
      </c>
      <c r="C51" s="3" t="s">
        <v>43</v>
      </c>
      <c r="D51" s="3" t="s">
        <v>35</v>
      </c>
      <c r="E51" s="3" t="s">
        <v>542</v>
      </c>
      <c r="F51" s="3" t="s">
        <v>122</v>
      </c>
      <c r="G51" s="3">
        <v>1</v>
      </c>
      <c r="H51" s="8">
        <v>85</v>
      </c>
      <c r="I51" s="3"/>
    </row>
    <row r="52" spans="1:9" x14ac:dyDescent="0.25">
      <c r="A52" s="3" t="s">
        <v>553</v>
      </c>
      <c r="B52" s="3" t="s">
        <v>37</v>
      </c>
      <c r="C52" s="3" t="s">
        <v>43</v>
      </c>
      <c r="D52" s="3" t="s">
        <v>35</v>
      </c>
      <c r="E52" s="3" t="s">
        <v>531</v>
      </c>
      <c r="F52" s="3" t="s">
        <v>122</v>
      </c>
      <c r="G52" s="3">
        <v>1</v>
      </c>
      <c r="H52" s="8">
        <v>85</v>
      </c>
      <c r="I52" s="3"/>
    </row>
    <row r="53" spans="1:9" x14ac:dyDescent="0.25">
      <c r="A53" s="9" t="s">
        <v>599</v>
      </c>
      <c r="B53" s="9" t="s">
        <v>32</v>
      </c>
      <c r="C53" s="9" t="s">
        <v>43</v>
      </c>
      <c r="D53" s="9" t="s">
        <v>35</v>
      </c>
      <c r="E53" s="9" t="s">
        <v>531</v>
      </c>
      <c r="F53" s="9" t="s">
        <v>104</v>
      </c>
      <c r="G53" s="9">
        <v>1000</v>
      </c>
      <c r="H53" s="10">
        <v>0</v>
      </c>
      <c r="I53" s="9"/>
    </row>
    <row r="54" spans="1:9" x14ac:dyDescent="0.25">
      <c r="A54" s="9" t="s">
        <v>577</v>
      </c>
      <c r="B54" s="9" t="s">
        <v>32</v>
      </c>
      <c r="C54" s="9" t="s">
        <v>43</v>
      </c>
      <c r="D54" s="9" t="s">
        <v>35</v>
      </c>
      <c r="E54" s="9" t="s">
        <v>542</v>
      </c>
      <c r="F54" s="9" t="s">
        <v>93</v>
      </c>
      <c r="G54" s="9">
        <v>1000</v>
      </c>
      <c r="H54" s="10">
        <v>0</v>
      </c>
      <c r="I54" s="9"/>
    </row>
    <row r="55" spans="1:9" x14ac:dyDescent="0.25">
      <c r="A55" s="9" t="s">
        <v>574</v>
      </c>
      <c r="B55" s="9" t="s">
        <v>32</v>
      </c>
      <c r="C55" s="9" t="s">
        <v>43</v>
      </c>
      <c r="D55" s="9" t="s">
        <v>35</v>
      </c>
      <c r="E55" s="9" t="s">
        <v>533</v>
      </c>
      <c r="F55" s="9" t="s">
        <v>93</v>
      </c>
      <c r="G55" s="9">
        <v>1000</v>
      </c>
      <c r="H55" s="10">
        <v>0</v>
      </c>
      <c r="I55" s="9"/>
    </row>
    <row r="56" spans="1:9" x14ac:dyDescent="0.25">
      <c r="A56" s="9" t="s">
        <v>582</v>
      </c>
      <c r="B56" s="9" t="s">
        <v>32</v>
      </c>
      <c r="C56" s="9" t="s">
        <v>43</v>
      </c>
      <c r="D56" s="9" t="s">
        <v>35</v>
      </c>
      <c r="E56" s="9" t="s">
        <v>531</v>
      </c>
      <c r="F56" s="9" t="s">
        <v>93</v>
      </c>
      <c r="G56" s="9">
        <v>1000</v>
      </c>
      <c r="H56" s="10">
        <v>0</v>
      </c>
      <c r="I56" s="9"/>
    </row>
    <row r="57" spans="1:9" x14ac:dyDescent="0.25">
      <c r="A57" s="9" t="s">
        <v>585</v>
      </c>
      <c r="B57" s="9" t="s">
        <v>32</v>
      </c>
      <c r="C57" s="9" t="s">
        <v>43</v>
      </c>
      <c r="D57" s="9" t="s">
        <v>35</v>
      </c>
      <c r="E57" s="9" t="s">
        <v>531</v>
      </c>
      <c r="F57" s="9" t="s">
        <v>104</v>
      </c>
      <c r="G57" s="9">
        <v>1000</v>
      </c>
      <c r="H57" s="10">
        <v>0</v>
      </c>
      <c r="I57" s="9"/>
    </row>
    <row r="58" spans="1:9" x14ac:dyDescent="0.25">
      <c r="A58" s="9" t="s">
        <v>594</v>
      </c>
      <c r="B58" s="9" t="s">
        <v>32</v>
      </c>
      <c r="C58" s="9" t="s">
        <v>43</v>
      </c>
      <c r="D58" s="9" t="s">
        <v>35</v>
      </c>
      <c r="E58" s="9" t="s">
        <v>551</v>
      </c>
      <c r="F58" s="9" t="s">
        <v>93</v>
      </c>
      <c r="G58" s="9">
        <v>1000</v>
      </c>
      <c r="H58" s="10">
        <v>0</v>
      </c>
      <c r="I58" s="9"/>
    </row>
    <row r="59" spans="1:9" x14ac:dyDescent="0.25">
      <c r="A59" s="9" t="s">
        <v>601</v>
      </c>
      <c r="B59" s="9" t="s">
        <v>32</v>
      </c>
      <c r="C59" s="9" t="s">
        <v>43</v>
      </c>
      <c r="D59" s="9" t="s">
        <v>35</v>
      </c>
      <c r="E59" s="9" t="s">
        <v>542</v>
      </c>
      <c r="F59" s="9" t="s">
        <v>104</v>
      </c>
      <c r="G59" s="9">
        <v>150</v>
      </c>
      <c r="H59" s="10">
        <v>0</v>
      </c>
      <c r="I59" s="9"/>
    </row>
    <row r="60" spans="1:9" x14ac:dyDescent="0.25">
      <c r="A60" s="9" t="s">
        <v>574</v>
      </c>
      <c r="B60" s="9" t="s">
        <v>74</v>
      </c>
      <c r="C60" s="9" t="s">
        <v>43</v>
      </c>
      <c r="D60" s="9" t="s">
        <v>35</v>
      </c>
      <c r="E60" s="9" t="s">
        <v>533</v>
      </c>
      <c r="F60" s="9" t="s">
        <v>93</v>
      </c>
      <c r="G60" s="9">
        <v>5</v>
      </c>
      <c r="H60" s="10">
        <v>0</v>
      </c>
      <c r="I60" s="9"/>
    </row>
    <row r="61" spans="1:9" x14ac:dyDescent="0.25">
      <c r="A61" s="9" t="s">
        <v>594</v>
      </c>
      <c r="B61" s="9" t="s">
        <v>74</v>
      </c>
      <c r="C61" s="9" t="s">
        <v>43</v>
      </c>
      <c r="D61" s="9" t="s">
        <v>35</v>
      </c>
      <c r="E61" s="9" t="s">
        <v>551</v>
      </c>
      <c r="F61" s="9" t="s">
        <v>93</v>
      </c>
      <c r="G61" s="9">
        <v>5</v>
      </c>
      <c r="H61" s="10">
        <v>0</v>
      </c>
      <c r="I61" s="9"/>
    </row>
    <row r="62" spans="1:9" x14ac:dyDescent="0.25">
      <c r="A62" s="9" t="s">
        <v>560</v>
      </c>
      <c r="B62" s="9" t="s">
        <v>74</v>
      </c>
      <c r="C62" s="9" t="s">
        <v>43</v>
      </c>
      <c r="D62" s="9" t="s">
        <v>35</v>
      </c>
      <c r="E62" s="9" t="s">
        <v>551</v>
      </c>
      <c r="F62" s="9" t="s">
        <v>104</v>
      </c>
      <c r="G62" s="9">
        <v>5</v>
      </c>
      <c r="H62" s="10">
        <v>0</v>
      </c>
      <c r="I62" s="9"/>
    </row>
    <row r="63" spans="1:9" x14ac:dyDescent="0.25">
      <c r="A63" s="9" t="s">
        <v>582</v>
      </c>
      <c r="B63" s="9" t="s">
        <v>74</v>
      </c>
      <c r="C63" s="9" t="s">
        <v>43</v>
      </c>
      <c r="D63" s="9" t="s">
        <v>35</v>
      </c>
      <c r="E63" s="9" t="s">
        <v>531</v>
      </c>
      <c r="F63" s="9" t="s">
        <v>93</v>
      </c>
      <c r="G63" s="9">
        <v>5</v>
      </c>
      <c r="H63" s="10">
        <v>0</v>
      </c>
      <c r="I63" s="9"/>
    </row>
    <row r="65" spans="1:10" x14ac:dyDescent="0.25">
      <c r="A65" s="432" t="s">
        <v>607</v>
      </c>
      <c r="B65" s="433"/>
      <c r="C65" s="433"/>
      <c r="D65" s="433"/>
      <c r="E65" s="433"/>
      <c r="F65" s="433"/>
      <c r="G65" s="433"/>
      <c r="H65" s="433"/>
      <c r="I65" s="433"/>
      <c r="J65" s="433"/>
    </row>
    <row r="66" spans="1:10" x14ac:dyDescent="0.25">
      <c r="A66" s="2" t="s">
        <v>608</v>
      </c>
      <c r="B66" s="2" t="s">
        <v>22</v>
      </c>
      <c r="C66" s="2" t="s">
        <v>24</v>
      </c>
      <c r="D66" s="2" t="s">
        <v>23</v>
      </c>
      <c r="E66" s="2" t="s">
        <v>27</v>
      </c>
      <c r="F66" s="2" t="s">
        <v>25</v>
      </c>
      <c r="G66" s="2" t="s">
        <v>26</v>
      </c>
      <c r="H66" s="2" t="s">
        <v>29</v>
      </c>
      <c r="I66" s="2" t="s">
        <v>135</v>
      </c>
      <c r="J66" s="2" t="s">
        <v>136</v>
      </c>
    </row>
    <row r="67" spans="1:10" x14ac:dyDescent="0.25">
      <c r="A67" s="3" t="s">
        <v>158</v>
      </c>
      <c r="B67" s="3" t="s">
        <v>544</v>
      </c>
      <c r="C67" s="3" t="s">
        <v>32</v>
      </c>
      <c r="D67" s="3" t="s">
        <v>43</v>
      </c>
      <c r="E67" s="3" t="s">
        <v>35</v>
      </c>
      <c r="F67" s="3" t="s">
        <v>545</v>
      </c>
      <c r="G67" s="3" t="s">
        <v>122</v>
      </c>
      <c r="H67" s="3">
        <v>150</v>
      </c>
      <c r="I67" s="8">
        <v>0</v>
      </c>
      <c r="J67" s="3"/>
    </row>
    <row r="68" spans="1:10" x14ac:dyDescent="0.25">
      <c r="A68" s="3" t="s">
        <v>151</v>
      </c>
      <c r="B68" s="3" t="s">
        <v>568</v>
      </c>
      <c r="C68" s="3" t="s">
        <v>32</v>
      </c>
      <c r="D68" s="3" t="s">
        <v>43</v>
      </c>
      <c r="E68" s="3" t="s">
        <v>35</v>
      </c>
      <c r="F68" s="3" t="s">
        <v>545</v>
      </c>
      <c r="G68" s="3" t="s">
        <v>122</v>
      </c>
      <c r="H68" s="3">
        <v>1500</v>
      </c>
      <c r="I68" s="8">
        <v>0</v>
      </c>
      <c r="J68" s="3"/>
    </row>
    <row r="69" spans="1:10" x14ac:dyDescent="0.25">
      <c r="A69" s="3" t="s">
        <v>151</v>
      </c>
      <c r="B69" s="3" t="s">
        <v>543</v>
      </c>
      <c r="C69" s="3" t="s">
        <v>32</v>
      </c>
      <c r="D69" s="3" t="s">
        <v>43</v>
      </c>
      <c r="E69" s="3" t="s">
        <v>35</v>
      </c>
      <c r="F69" s="3" t="s">
        <v>536</v>
      </c>
      <c r="G69" s="3" t="s">
        <v>122</v>
      </c>
      <c r="H69" s="3">
        <v>1500</v>
      </c>
      <c r="I69" s="8">
        <v>0</v>
      </c>
      <c r="J69" s="3"/>
    </row>
    <row r="70" spans="1:10" x14ac:dyDescent="0.25">
      <c r="A70" s="3" t="s">
        <v>151</v>
      </c>
      <c r="B70" s="3" t="s">
        <v>554</v>
      </c>
      <c r="C70" s="3" t="s">
        <v>32</v>
      </c>
      <c r="D70" s="3" t="s">
        <v>43</v>
      </c>
      <c r="E70" s="3" t="s">
        <v>35</v>
      </c>
      <c r="F70" s="3" t="s">
        <v>536</v>
      </c>
      <c r="G70" s="3" t="s">
        <v>122</v>
      </c>
      <c r="H70" s="3">
        <v>1500</v>
      </c>
      <c r="I70" s="8">
        <v>0</v>
      </c>
      <c r="J70" s="3"/>
    </row>
    <row r="71" spans="1:10" x14ac:dyDescent="0.25">
      <c r="A71" s="3" t="s">
        <v>139</v>
      </c>
      <c r="B71" s="3" t="s">
        <v>570</v>
      </c>
      <c r="C71" s="3" t="s">
        <v>32</v>
      </c>
      <c r="D71" s="3" t="s">
        <v>535</v>
      </c>
      <c r="E71" s="3" t="s">
        <v>35</v>
      </c>
      <c r="F71" s="3" t="s">
        <v>542</v>
      </c>
      <c r="G71" s="3" t="s">
        <v>122</v>
      </c>
      <c r="H71" s="3">
        <v>1000</v>
      </c>
      <c r="I71" s="8">
        <v>0</v>
      </c>
      <c r="J71" s="3"/>
    </row>
    <row r="72" spans="1:10" x14ac:dyDescent="0.25">
      <c r="A72" s="3" t="s">
        <v>139</v>
      </c>
      <c r="B72" s="3" t="s">
        <v>564</v>
      </c>
      <c r="C72" s="3" t="s">
        <v>32</v>
      </c>
      <c r="D72" s="3" t="s">
        <v>31</v>
      </c>
      <c r="E72" s="3" t="s">
        <v>35</v>
      </c>
      <c r="F72" s="3" t="s">
        <v>545</v>
      </c>
      <c r="G72" s="3" t="s">
        <v>122</v>
      </c>
      <c r="H72" s="3">
        <v>1000</v>
      </c>
      <c r="I72" s="8">
        <v>0</v>
      </c>
      <c r="J72" s="3"/>
    </row>
    <row r="73" spans="1:10" x14ac:dyDescent="0.25">
      <c r="A73" s="3" t="s">
        <v>139</v>
      </c>
      <c r="B73" s="3" t="s">
        <v>566</v>
      </c>
      <c r="C73" s="3" t="s">
        <v>32</v>
      </c>
      <c r="D73" s="3" t="s">
        <v>535</v>
      </c>
      <c r="E73" s="3" t="s">
        <v>35</v>
      </c>
      <c r="F73" s="3" t="s">
        <v>533</v>
      </c>
      <c r="G73" s="3" t="s">
        <v>122</v>
      </c>
      <c r="H73" s="3">
        <v>150</v>
      </c>
      <c r="I73" s="8">
        <v>0</v>
      </c>
      <c r="J73" s="3"/>
    </row>
    <row r="74" spans="1:10" x14ac:dyDescent="0.25">
      <c r="A74" s="3" t="s">
        <v>139</v>
      </c>
      <c r="B74" s="3" t="s">
        <v>541</v>
      </c>
      <c r="C74" s="3" t="s">
        <v>32</v>
      </c>
      <c r="D74" s="3" t="s">
        <v>43</v>
      </c>
      <c r="E74" s="3" t="s">
        <v>35</v>
      </c>
      <c r="F74" s="3" t="s">
        <v>542</v>
      </c>
      <c r="G74" s="3" t="s">
        <v>122</v>
      </c>
      <c r="H74" s="3">
        <v>150</v>
      </c>
      <c r="I74" s="8">
        <v>0</v>
      </c>
      <c r="J74" s="3"/>
    </row>
    <row r="75" spans="1:10" x14ac:dyDescent="0.25">
      <c r="A75" s="3" t="s">
        <v>113</v>
      </c>
      <c r="B75" s="3" t="s">
        <v>547</v>
      </c>
      <c r="C75" s="3" t="s">
        <v>32</v>
      </c>
      <c r="D75" s="3" t="s">
        <v>535</v>
      </c>
      <c r="E75" s="3" t="s">
        <v>35</v>
      </c>
      <c r="F75" s="3" t="s">
        <v>533</v>
      </c>
      <c r="G75" s="3" t="s">
        <v>122</v>
      </c>
      <c r="H75" s="3">
        <v>1500</v>
      </c>
      <c r="I75" s="8">
        <v>0</v>
      </c>
      <c r="J75" s="3"/>
    </row>
    <row r="76" spans="1:10" x14ac:dyDescent="0.25">
      <c r="A76" s="3" t="s">
        <v>113</v>
      </c>
      <c r="B76" s="3" t="s">
        <v>550</v>
      </c>
      <c r="C76" s="3" t="s">
        <v>32</v>
      </c>
      <c r="D76" s="3" t="s">
        <v>43</v>
      </c>
      <c r="E76" s="3" t="s">
        <v>35</v>
      </c>
      <c r="F76" s="3" t="s">
        <v>551</v>
      </c>
      <c r="G76" s="3" t="s">
        <v>122</v>
      </c>
      <c r="H76" s="3">
        <v>1500</v>
      </c>
      <c r="I76" s="8">
        <v>0</v>
      </c>
      <c r="J76" s="3"/>
    </row>
    <row r="77" spans="1:10" x14ac:dyDescent="0.25">
      <c r="A77" s="3" t="s">
        <v>113</v>
      </c>
      <c r="B77" s="3" t="s">
        <v>530</v>
      </c>
      <c r="C77" s="3" t="s">
        <v>32</v>
      </c>
      <c r="D77" s="3" t="s">
        <v>43</v>
      </c>
      <c r="E77" s="3" t="s">
        <v>35</v>
      </c>
      <c r="F77" s="3" t="s">
        <v>531</v>
      </c>
      <c r="G77" s="3" t="s">
        <v>122</v>
      </c>
      <c r="H77" s="3">
        <v>1500</v>
      </c>
      <c r="I77" s="8">
        <v>0</v>
      </c>
      <c r="J77" s="3"/>
    </row>
    <row r="78" spans="1:10" x14ac:dyDescent="0.25">
      <c r="A78" s="3" t="s">
        <v>113</v>
      </c>
      <c r="B78" s="3" t="s">
        <v>571</v>
      </c>
      <c r="C78" s="3" t="s">
        <v>32</v>
      </c>
      <c r="D78" s="3" t="s">
        <v>43</v>
      </c>
      <c r="E78" s="3" t="s">
        <v>35</v>
      </c>
      <c r="F78" s="3" t="s">
        <v>538</v>
      </c>
      <c r="G78" s="3" t="s">
        <v>122</v>
      </c>
      <c r="H78" s="3">
        <v>1500</v>
      </c>
      <c r="I78" s="8">
        <v>0</v>
      </c>
      <c r="J78" s="3"/>
    </row>
    <row r="79" spans="1:10" x14ac:dyDescent="0.25">
      <c r="A79" s="3" t="s">
        <v>113</v>
      </c>
      <c r="B79" s="3" t="s">
        <v>561</v>
      </c>
      <c r="C79" s="3" t="s">
        <v>32</v>
      </c>
      <c r="D79" s="3" t="s">
        <v>43</v>
      </c>
      <c r="E79" s="3" t="s">
        <v>35</v>
      </c>
      <c r="F79" s="3" t="s">
        <v>551</v>
      </c>
      <c r="G79" s="3" t="s">
        <v>122</v>
      </c>
      <c r="H79" s="3">
        <v>1500</v>
      </c>
      <c r="I79" s="8">
        <v>0</v>
      </c>
      <c r="J79" s="3"/>
    </row>
    <row r="80" spans="1:10" x14ac:dyDescent="0.25">
      <c r="A80" s="3" t="s">
        <v>113</v>
      </c>
      <c r="B80" s="3" t="s">
        <v>556</v>
      </c>
      <c r="C80" s="3" t="s">
        <v>32</v>
      </c>
      <c r="D80" s="3" t="s">
        <v>43</v>
      </c>
      <c r="E80" s="3" t="s">
        <v>35</v>
      </c>
      <c r="F80" s="3" t="s">
        <v>551</v>
      </c>
      <c r="G80" s="3" t="s">
        <v>122</v>
      </c>
      <c r="H80" s="3">
        <v>1500</v>
      </c>
      <c r="I80" s="8">
        <v>0</v>
      </c>
      <c r="J80" s="3"/>
    </row>
    <row r="81" spans="1:10" x14ac:dyDescent="0.25">
      <c r="A81" s="3" t="s">
        <v>113</v>
      </c>
      <c r="B81" s="3" t="s">
        <v>534</v>
      </c>
      <c r="C81" s="3" t="s">
        <v>32</v>
      </c>
      <c r="D81" s="3" t="s">
        <v>535</v>
      </c>
      <c r="E81" s="3" t="s">
        <v>35</v>
      </c>
      <c r="F81" s="3" t="s">
        <v>536</v>
      </c>
      <c r="G81" s="3" t="s">
        <v>122</v>
      </c>
      <c r="H81" s="3">
        <v>1000</v>
      </c>
      <c r="I81" s="8">
        <v>0</v>
      </c>
      <c r="J81" s="3"/>
    </row>
    <row r="82" spans="1:10" x14ac:dyDescent="0.25">
      <c r="A82" s="3" t="s">
        <v>113</v>
      </c>
      <c r="B82" s="3" t="s">
        <v>540</v>
      </c>
      <c r="C82" s="3" t="s">
        <v>32</v>
      </c>
      <c r="D82" s="3" t="s">
        <v>43</v>
      </c>
      <c r="E82" s="3" t="s">
        <v>35</v>
      </c>
      <c r="F82" s="3" t="s">
        <v>531</v>
      </c>
      <c r="G82" s="3" t="s">
        <v>122</v>
      </c>
      <c r="H82" s="3">
        <v>1000</v>
      </c>
      <c r="I82" s="8">
        <v>0</v>
      </c>
      <c r="J82" s="3"/>
    </row>
    <row r="83" spans="1:10" x14ac:dyDescent="0.25">
      <c r="A83" s="3" t="s">
        <v>113</v>
      </c>
      <c r="B83" s="3" t="s">
        <v>552</v>
      </c>
      <c r="C83" s="3" t="s">
        <v>32</v>
      </c>
      <c r="D83" s="3" t="s">
        <v>43</v>
      </c>
      <c r="E83" s="3" t="s">
        <v>35</v>
      </c>
      <c r="F83" s="3" t="s">
        <v>545</v>
      </c>
      <c r="G83" s="3" t="s">
        <v>122</v>
      </c>
      <c r="H83" s="3">
        <v>1000</v>
      </c>
      <c r="I83" s="8">
        <v>0</v>
      </c>
      <c r="J83" s="3"/>
    </row>
    <row r="84" spans="1:10" x14ac:dyDescent="0.25">
      <c r="A84" s="3" t="s">
        <v>113</v>
      </c>
      <c r="B84" s="3" t="s">
        <v>559</v>
      </c>
      <c r="C84" s="3" t="s">
        <v>32</v>
      </c>
      <c r="D84" s="3" t="s">
        <v>43</v>
      </c>
      <c r="E84" s="3" t="s">
        <v>35</v>
      </c>
      <c r="F84" s="3" t="s">
        <v>542</v>
      </c>
      <c r="G84" s="3" t="s">
        <v>122</v>
      </c>
      <c r="H84" s="3">
        <v>1000</v>
      </c>
      <c r="I84" s="8">
        <v>0</v>
      </c>
      <c r="J84" s="3"/>
    </row>
    <row r="85" spans="1:10" x14ac:dyDescent="0.25">
      <c r="A85" s="3" t="s">
        <v>113</v>
      </c>
      <c r="B85" s="3" t="s">
        <v>563</v>
      </c>
      <c r="C85" s="3" t="s">
        <v>32</v>
      </c>
      <c r="D85" s="3" t="s">
        <v>43</v>
      </c>
      <c r="E85" s="3" t="s">
        <v>35</v>
      </c>
      <c r="F85" s="3" t="s">
        <v>531</v>
      </c>
      <c r="G85" s="3" t="s">
        <v>122</v>
      </c>
      <c r="H85" s="3">
        <v>1000</v>
      </c>
      <c r="I85" s="8">
        <v>0</v>
      </c>
      <c r="J85" s="3"/>
    </row>
    <row r="86" spans="1:10" x14ac:dyDescent="0.25">
      <c r="A86" s="3" t="s">
        <v>113</v>
      </c>
      <c r="B86" s="3" t="s">
        <v>567</v>
      </c>
      <c r="C86" s="3" t="s">
        <v>32</v>
      </c>
      <c r="D86" s="3" t="s">
        <v>71</v>
      </c>
      <c r="E86" s="3" t="s">
        <v>35</v>
      </c>
      <c r="F86" s="3" t="s">
        <v>538</v>
      </c>
      <c r="G86" s="3" t="s">
        <v>122</v>
      </c>
      <c r="H86" s="3">
        <v>1000</v>
      </c>
      <c r="I86" s="8">
        <v>0</v>
      </c>
      <c r="J86" s="3"/>
    </row>
    <row r="87" spans="1:10" x14ac:dyDescent="0.25">
      <c r="A87" s="3" t="s">
        <v>113</v>
      </c>
      <c r="B87" s="3" t="s">
        <v>562</v>
      </c>
      <c r="C87" s="3" t="s">
        <v>32</v>
      </c>
      <c r="D87" s="3" t="s">
        <v>43</v>
      </c>
      <c r="E87" s="3" t="s">
        <v>35</v>
      </c>
      <c r="F87" s="3" t="s">
        <v>536</v>
      </c>
      <c r="G87" s="3" t="s">
        <v>122</v>
      </c>
      <c r="H87" s="3">
        <v>300</v>
      </c>
      <c r="I87" s="8">
        <v>0</v>
      </c>
      <c r="J87" s="3"/>
    </row>
    <row r="88" spans="1:10" x14ac:dyDescent="0.25">
      <c r="A88" s="3" t="s">
        <v>113</v>
      </c>
      <c r="B88" s="3" t="s">
        <v>565</v>
      </c>
      <c r="C88" s="3" t="s">
        <v>32</v>
      </c>
      <c r="D88" s="3" t="s">
        <v>43</v>
      </c>
      <c r="E88" s="3" t="s">
        <v>35</v>
      </c>
      <c r="F88" s="3" t="s">
        <v>542</v>
      </c>
      <c r="G88" s="3" t="s">
        <v>122</v>
      </c>
      <c r="H88" s="3">
        <v>150</v>
      </c>
      <c r="I88" s="8">
        <v>0</v>
      </c>
      <c r="J88" s="3"/>
    </row>
    <row r="89" spans="1:10" x14ac:dyDescent="0.25">
      <c r="A89" s="3" t="s">
        <v>113</v>
      </c>
      <c r="B89" s="3" t="s">
        <v>571</v>
      </c>
      <c r="C89" s="3" t="s">
        <v>74</v>
      </c>
      <c r="D89" s="3" t="s">
        <v>43</v>
      </c>
      <c r="E89" s="3" t="s">
        <v>35</v>
      </c>
      <c r="F89" s="3" t="s">
        <v>538</v>
      </c>
      <c r="G89" s="3" t="s">
        <v>122</v>
      </c>
      <c r="H89" s="3">
        <v>5</v>
      </c>
      <c r="I89" s="8">
        <v>0</v>
      </c>
      <c r="J89" s="3"/>
    </row>
    <row r="90" spans="1:10" x14ac:dyDescent="0.25">
      <c r="A90" s="3" t="s">
        <v>113</v>
      </c>
      <c r="B90" s="3" t="s">
        <v>562</v>
      </c>
      <c r="C90" s="3" t="s">
        <v>37</v>
      </c>
      <c r="D90" s="3" t="s">
        <v>43</v>
      </c>
      <c r="E90" s="3" t="s">
        <v>35</v>
      </c>
      <c r="F90" s="3" t="s">
        <v>536</v>
      </c>
      <c r="G90" s="3" t="s">
        <v>122</v>
      </c>
      <c r="H90" s="3">
        <v>1</v>
      </c>
      <c r="I90" s="8">
        <v>0</v>
      </c>
      <c r="J90" s="3"/>
    </row>
    <row r="91" spans="1:10" x14ac:dyDescent="0.25">
      <c r="A91" s="3" t="s">
        <v>160</v>
      </c>
      <c r="B91" s="3" t="s">
        <v>548</v>
      </c>
      <c r="C91" s="3" t="s">
        <v>32</v>
      </c>
      <c r="D91" s="3" t="s">
        <v>43</v>
      </c>
      <c r="E91" s="3" t="s">
        <v>35</v>
      </c>
      <c r="F91" s="3" t="s">
        <v>542</v>
      </c>
      <c r="G91" s="3" t="s">
        <v>122</v>
      </c>
      <c r="H91" s="3">
        <v>1500</v>
      </c>
      <c r="I91" s="8">
        <v>0</v>
      </c>
      <c r="J91" s="3"/>
    </row>
    <row r="92" spans="1:10" x14ac:dyDescent="0.25">
      <c r="A92" s="3" t="s">
        <v>160</v>
      </c>
      <c r="B92" s="3" t="s">
        <v>557</v>
      </c>
      <c r="C92" s="3" t="s">
        <v>32</v>
      </c>
      <c r="D92" s="3" t="s">
        <v>43</v>
      </c>
      <c r="E92" s="3" t="s">
        <v>35</v>
      </c>
      <c r="F92" s="3" t="s">
        <v>542</v>
      </c>
      <c r="G92" s="3" t="s">
        <v>122</v>
      </c>
      <c r="H92" s="3">
        <v>1500</v>
      </c>
      <c r="I92" s="8">
        <v>0</v>
      </c>
      <c r="J92" s="3"/>
    </row>
    <row r="93" spans="1:10" x14ac:dyDescent="0.25">
      <c r="A93" s="3" t="s">
        <v>160</v>
      </c>
      <c r="B93" s="3" t="s">
        <v>532</v>
      </c>
      <c r="C93" s="3" t="s">
        <v>32</v>
      </c>
      <c r="D93" s="3" t="s">
        <v>43</v>
      </c>
      <c r="E93" s="3" t="s">
        <v>35</v>
      </c>
      <c r="F93" s="3" t="s">
        <v>533</v>
      </c>
      <c r="G93" s="3" t="s">
        <v>122</v>
      </c>
      <c r="H93" s="3">
        <v>1000</v>
      </c>
      <c r="I93" s="8">
        <v>0</v>
      </c>
      <c r="J93" s="3"/>
    </row>
    <row r="94" spans="1:10" x14ac:dyDescent="0.25">
      <c r="A94" s="3" t="s">
        <v>160</v>
      </c>
      <c r="B94" s="3" t="s">
        <v>539</v>
      </c>
      <c r="C94" s="3" t="s">
        <v>32</v>
      </c>
      <c r="D94" s="3" t="s">
        <v>43</v>
      </c>
      <c r="E94" s="3" t="s">
        <v>35</v>
      </c>
      <c r="F94" s="3" t="s">
        <v>531</v>
      </c>
      <c r="G94" s="3" t="s">
        <v>122</v>
      </c>
      <c r="H94" s="3">
        <v>1000</v>
      </c>
      <c r="I94" s="8">
        <v>0</v>
      </c>
      <c r="J94" s="3"/>
    </row>
    <row r="95" spans="1:10" x14ac:dyDescent="0.25">
      <c r="A95" s="3" t="s">
        <v>160</v>
      </c>
      <c r="B95" s="3" t="s">
        <v>546</v>
      </c>
      <c r="C95" s="3" t="s">
        <v>32</v>
      </c>
      <c r="D95" s="3" t="s">
        <v>43</v>
      </c>
      <c r="E95" s="3" t="s">
        <v>35</v>
      </c>
      <c r="F95" s="3" t="s">
        <v>531</v>
      </c>
      <c r="G95" s="3" t="s">
        <v>122</v>
      </c>
      <c r="H95" s="3">
        <v>1000</v>
      </c>
      <c r="I95" s="8">
        <v>0</v>
      </c>
      <c r="J95" s="3"/>
    </row>
    <row r="96" spans="1:10" x14ac:dyDescent="0.25">
      <c r="A96" s="3" t="s">
        <v>160</v>
      </c>
      <c r="B96" s="3" t="s">
        <v>553</v>
      </c>
      <c r="C96" s="3" t="s">
        <v>32</v>
      </c>
      <c r="D96" s="3" t="s">
        <v>43</v>
      </c>
      <c r="E96" s="3" t="s">
        <v>35</v>
      </c>
      <c r="F96" s="3" t="s">
        <v>531</v>
      </c>
      <c r="G96" s="3" t="s">
        <v>122</v>
      </c>
      <c r="H96" s="3">
        <v>1000</v>
      </c>
      <c r="I96" s="8">
        <v>0</v>
      </c>
      <c r="J96" s="3"/>
    </row>
    <row r="97" spans="1:10" x14ac:dyDescent="0.25">
      <c r="A97" s="3" t="s">
        <v>160</v>
      </c>
      <c r="B97" s="3" t="s">
        <v>558</v>
      </c>
      <c r="C97" s="3" t="s">
        <v>32</v>
      </c>
      <c r="D97" s="3" t="s">
        <v>43</v>
      </c>
      <c r="E97" s="3" t="s">
        <v>35</v>
      </c>
      <c r="F97" s="3" t="s">
        <v>542</v>
      </c>
      <c r="G97" s="3" t="s">
        <v>122</v>
      </c>
      <c r="H97" s="3">
        <v>1000</v>
      </c>
      <c r="I97" s="8">
        <v>0</v>
      </c>
      <c r="J97" s="3"/>
    </row>
    <row r="98" spans="1:10" x14ac:dyDescent="0.25">
      <c r="A98" s="3" t="s">
        <v>160</v>
      </c>
      <c r="B98" s="3" t="s">
        <v>560</v>
      </c>
      <c r="C98" s="3" t="s">
        <v>32</v>
      </c>
      <c r="D98" s="3" t="s">
        <v>43</v>
      </c>
      <c r="E98" s="3" t="s">
        <v>35</v>
      </c>
      <c r="F98" s="3" t="s">
        <v>531</v>
      </c>
      <c r="G98" s="3" t="s">
        <v>122</v>
      </c>
      <c r="H98" s="3">
        <v>1000</v>
      </c>
      <c r="I98" s="8">
        <v>0</v>
      </c>
      <c r="J98" s="3"/>
    </row>
    <row r="99" spans="1:10" x14ac:dyDescent="0.25">
      <c r="A99" s="3" t="s">
        <v>160</v>
      </c>
      <c r="B99" s="3" t="s">
        <v>569</v>
      </c>
      <c r="C99" s="3" t="s">
        <v>32</v>
      </c>
      <c r="D99" s="3" t="s">
        <v>43</v>
      </c>
      <c r="E99" s="3" t="s">
        <v>35</v>
      </c>
      <c r="F99" s="3" t="s">
        <v>542</v>
      </c>
      <c r="G99" s="3" t="s">
        <v>122</v>
      </c>
      <c r="H99" s="3">
        <v>1000</v>
      </c>
      <c r="I99" s="8">
        <v>0</v>
      </c>
      <c r="J99" s="3"/>
    </row>
    <row r="100" spans="1:10" x14ac:dyDescent="0.25">
      <c r="A100" s="3" t="s">
        <v>160</v>
      </c>
      <c r="B100" s="3" t="s">
        <v>537</v>
      </c>
      <c r="C100" s="3" t="s">
        <v>32</v>
      </c>
      <c r="D100" s="3" t="s">
        <v>43</v>
      </c>
      <c r="E100" s="3" t="s">
        <v>35</v>
      </c>
      <c r="F100" s="3" t="s">
        <v>538</v>
      </c>
      <c r="G100" s="3" t="s">
        <v>122</v>
      </c>
      <c r="H100" s="3">
        <v>1000</v>
      </c>
      <c r="I100" s="8">
        <v>0</v>
      </c>
      <c r="J100" s="3"/>
    </row>
    <row r="101" spans="1:10" x14ac:dyDescent="0.25">
      <c r="A101" s="3" t="s">
        <v>160</v>
      </c>
      <c r="B101" s="3" t="s">
        <v>555</v>
      </c>
      <c r="C101" s="3" t="s">
        <v>32</v>
      </c>
      <c r="D101" s="3" t="s">
        <v>43</v>
      </c>
      <c r="E101" s="3" t="s">
        <v>35</v>
      </c>
      <c r="F101" s="3" t="s">
        <v>542</v>
      </c>
      <c r="G101" s="3" t="s">
        <v>122</v>
      </c>
      <c r="H101" s="3">
        <v>1000</v>
      </c>
      <c r="I101" s="8">
        <v>0</v>
      </c>
      <c r="J101" s="3"/>
    </row>
    <row r="102" spans="1:10" x14ac:dyDescent="0.25">
      <c r="A102" s="3" t="s">
        <v>160</v>
      </c>
      <c r="B102" s="3" t="s">
        <v>549</v>
      </c>
      <c r="C102" s="3" t="s">
        <v>74</v>
      </c>
      <c r="D102" s="3" t="s">
        <v>43</v>
      </c>
      <c r="E102" s="3" t="s">
        <v>35</v>
      </c>
      <c r="F102" s="3" t="s">
        <v>542</v>
      </c>
      <c r="G102" s="3" t="s">
        <v>122</v>
      </c>
      <c r="H102" s="3">
        <v>5</v>
      </c>
      <c r="I102" s="8">
        <v>0</v>
      </c>
      <c r="J102" s="3"/>
    </row>
    <row r="103" spans="1:10" x14ac:dyDescent="0.25">
      <c r="A103" s="3" t="s">
        <v>160</v>
      </c>
      <c r="B103" s="3" t="s">
        <v>532</v>
      </c>
      <c r="C103" s="3" t="s">
        <v>37</v>
      </c>
      <c r="D103" s="3" t="s">
        <v>43</v>
      </c>
      <c r="E103" s="3" t="s">
        <v>35</v>
      </c>
      <c r="F103" s="3" t="s">
        <v>533</v>
      </c>
      <c r="G103" s="3" t="s">
        <v>122</v>
      </c>
      <c r="H103" s="3">
        <v>1</v>
      </c>
      <c r="I103" s="8">
        <v>0</v>
      </c>
      <c r="J103" s="3"/>
    </row>
    <row r="104" spans="1:10" x14ac:dyDescent="0.25">
      <c r="A104" s="3" t="s">
        <v>160</v>
      </c>
      <c r="B104" s="3" t="s">
        <v>553</v>
      </c>
      <c r="C104" s="3" t="s">
        <v>37</v>
      </c>
      <c r="D104" s="3" t="s">
        <v>43</v>
      </c>
      <c r="E104" s="3" t="s">
        <v>35</v>
      </c>
      <c r="F104" s="3" t="s">
        <v>531</v>
      </c>
      <c r="G104" s="3" t="s">
        <v>122</v>
      </c>
      <c r="H104" s="3">
        <v>1</v>
      </c>
      <c r="I104" s="8">
        <v>0</v>
      </c>
      <c r="J104" s="3"/>
    </row>
    <row r="105" spans="1:10" x14ac:dyDescent="0.25">
      <c r="A105" s="3" t="s">
        <v>160</v>
      </c>
      <c r="B105" s="3" t="s">
        <v>555</v>
      </c>
      <c r="C105" s="3" t="s">
        <v>37</v>
      </c>
      <c r="D105" s="3" t="s">
        <v>43</v>
      </c>
      <c r="E105" s="3" t="s">
        <v>35</v>
      </c>
      <c r="F105" s="3" t="s">
        <v>542</v>
      </c>
      <c r="G105" s="3" t="s">
        <v>122</v>
      </c>
      <c r="H105" s="3">
        <v>1</v>
      </c>
      <c r="I105" s="8">
        <v>0</v>
      </c>
      <c r="J105" s="3"/>
    </row>
    <row r="106" spans="1:10" x14ac:dyDescent="0.25">
      <c r="A106" s="9" t="s">
        <v>158</v>
      </c>
      <c r="B106" s="9" t="s">
        <v>584</v>
      </c>
      <c r="C106" s="9" t="s">
        <v>32</v>
      </c>
      <c r="D106" s="9" t="s">
        <v>43</v>
      </c>
      <c r="E106" s="9" t="s">
        <v>35</v>
      </c>
      <c r="F106" s="9" t="s">
        <v>542</v>
      </c>
      <c r="G106" s="9" t="s">
        <v>104</v>
      </c>
      <c r="H106" s="9">
        <v>1000</v>
      </c>
      <c r="I106" s="10">
        <v>0</v>
      </c>
      <c r="J106" s="3"/>
    </row>
    <row r="107" spans="1:10" x14ac:dyDescent="0.25">
      <c r="A107" s="9" t="s">
        <v>609</v>
      </c>
      <c r="B107" s="9" t="s">
        <v>589</v>
      </c>
      <c r="C107" s="9" t="s">
        <v>32</v>
      </c>
      <c r="D107" s="9" t="s">
        <v>43</v>
      </c>
      <c r="E107" s="9" t="s">
        <v>35</v>
      </c>
      <c r="F107" s="9" t="s">
        <v>545</v>
      </c>
      <c r="G107" s="9" t="s">
        <v>104</v>
      </c>
      <c r="H107" s="9">
        <v>1000</v>
      </c>
      <c r="I107" s="10">
        <v>0</v>
      </c>
      <c r="J107" s="3"/>
    </row>
    <row r="108" spans="1:10" x14ac:dyDescent="0.25">
      <c r="A108" s="9" t="s">
        <v>139</v>
      </c>
      <c r="B108" s="9" t="s">
        <v>581</v>
      </c>
      <c r="C108" s="9" t="s">
        <v>32</v>
      </c>
      <c r="D108" s="9" t="s">
        <v>535</v>
      </c>
      <c r="E108" s="9" t="s">
        <v>35</v>
      </c>
      <c r="F108" s="9" t="s">
        <v>533</v>
      </c>
      <c r="G108" s="9" t="s">
        <v>108</v>
      </c>
      <c r="H108" s="9">
        <v>1000</v>
      </c>
      <c r="I108" s="10">
        <v>0</v>
      </c>
      <c r="J108" s="3"/>
    </row>
    <row r="109" spans="1:10" x14ac:dyDescent="0.25">
      <c r="A109" s="9" t="s">
        <v>139</v>
      </c>
      <c r="B109" s="9" t="s">
        <v>579</v>
      </c>
      <c r="C109" s="9" t="s">
        <v>32</v>
      </c>
      <c r="D109" s="9" t="s">
        <v>31</v>
      </c>
      <c r="E109" s="9" t="s">
        <v>35</v>
      </c>
      <c r="F109" s="9" t="s">
        <v>531</v>
      </c>
      <c r="G109" s="9" t="s">
        <v>580</v>
      </c>
      <c r="H109" s="9">
        <v>1000</v>
      </c>
      <c r="I109" s="10">
        <v>0</v>
      </c>
      <c r="J109" s="3"/>
    </row>
    <row r="110" spans="1:10" x14ac:dyDescent="0.25">
      <c r="A110" s="9" t="s">
        <v>139</v>
      </c>
      <c r="B110" s="9" t="s">
        <v>576</v>
      </c>
      <c r="C110" s="9" t="s">
        <v>32</v>
      </c>
      <c r="D110" s="9" t="s">
        <v>535</v>
      </c>
      <c r="E110" s="9" t="s">
        <v>35</v>
      </c>
      <c r="F110" s="9" t="s">
        <v>533</v>
      </c>
      <c r="G110" s="9" t="s">
        <v>93</v>
      </c>
      <c r="H110" s="9">
        <v>150</v>
      </c>
      <c r="I110" s="10">
        <v>0</v>
      </c>
      <c r="J110" s="3"/>
    </row>
    <row r="111" spans="1:10" x14ac:dyDescent="0.25">
      <c r="A111" s="9" t="s">
        <v>139</v>
      </c>
      <c r="B111" s="9" t="s">
        <v>600</v>
      </c>
      <c r="C111" s="9" t="s">
        <v>32</v>
      </c>
      <c r="D111" s="9" t="s">
        <v>535</v>
      </c>
      <c r="E111" s="9" t="s">
        <v>35</v>
      </c>
      <c r="F111" s="9" t="s">
        <v>542</v>
      </c>
      <c r="G111" s="9" t="s">
        <v>93</v>
      </c>
      <c r="H111" s="9">
        <v>150</v>
      </c>
      <c r="I111" s="10">
        <v>0</v>
      </c>
      <c r="J111" s="3"/>
    </row>
    <row r="112" spans="1:10" x14ac:dyDescent="0.25">
      <c r="A112" s="9" t="s">
        <v>139</v>
      </c>
      <c r="B112" s="9" t="s">
        <v>586</v>
      </c>
      <c r="C112" s="9" t="s">
        <v>32</v>
      </c>
      <c r="D112" s="9" t="s">
        <v>535</v>
      </c>
      <c r="E112" s="9" t="s">
        <v>35</v>
      </c>
      <c r="F112" s="9" t="s">
        <v>542</v>
      </c>
      <c r="G112" s="9" t="s">
        <v>93</v>
      </c>
      <c r="H112" s="9">
        <v>150</v>
      </c>
      <c r="I112" s="10">
        <v>0</v>
      </c>
      <c r="J112" s="3"/>
    </row>
    <row r="113" spans="1:10" x14ac:dyDescent="0.25">
      <c r="A113" s="9" t="s">
        <v>139</v>
      </c>
      <c r="B113" s="9" t="s">
        <v>579</v>
      </c>
      <c r="C113" s="9" t="s">
        <v>74</v>
      </c>
      <c r="D113" s="9" t="s">
        <v>31</v>
      </c>
      <c r="E113" s="9" t="s">
        <v>35</v>
      </c>
      <c r="F113" s="9" t="s">
        <v>542</v>
      </c>
      <c r="G113" s="9" t="s">
        <v>93</v>
      </c>
      <c r="H113" s="9">
        <v>5</v>
      </c>
      <c r="I113" s="10">
        <v>0</v>
      </c>
      <c r="J113" s="3"/>
    </row>
    <row r="114" spans="1:10" x14ac:dyDescent="0.25">
      <c r="A114" s="9" t="s">
        <v>139</v>
      </c>
      <c r="B114" s="9" t="s">
        <v>596</v>
      </c>
      <c r="C114" s="9" t="s">
        <v>74</v>
      </c>
      <c r="D114" s="9" t="s">
        <v>43</v>
      </c>
      <c r="E114" s="9" t="s">
        <v>35</v>
      </c>
      <c r="F114" s="9" t="s">
        <v>536</v>
      </c>
      <c r="G114" s="9" t="s">
        <v>365</v>
      </c>
      <c r="H114" s="9">
        <v>5</v>
      </c>
      <c r="I114" s="10">
        <v>0</v>
      </c>
      <c r="J114" s="3"/>
    </row>
    <row r="115" spans="1:10" x14ac:dyDescent="0.25">
      <c r="A115" s="9" t="s">
        <v>139</v>
      </c>
      <c r="B115" s="9" t="s">
        <v>597</v>
      </c>
      <c r="C115" s="9" t="s">
        <v>74</v>
      </c>
      <c r="D115" s="9" t="s">
        <v>43</v>
      </c>
      <c r="E115" s="9" t="s">
        <v>35</v>
      </c>
      <c r="F115" s="9" t="s">
        <v>538</v>
      </c>
      <c r="G115" s="9" t="s">
        <v>365</v>
      </c>
      <c r="H115" s="9">
        <v>5</v>
      </c>
      <c r="I115" s="10">
        <v>0</v>
      </c>
      <c r="J115" s="3"/>
    </row>
    <row r="116" spans="1:10" x14ac:dyDescent="0.25">
      <c r="A116" s="9" t="s">
        <v>139</v>
      </c>
      <c r="B116" s="9" t="s">
        <v>593</v>
      </c>
      <c r="C116" s="9" t="s">
        <v>74</v>
      </c>
      <c r="D116" s="9" t="s">
        <v>43</v>
      </c>
      <c r="E116" s="9" t="s">
        <v>35</v>
      </c>
      <c r="F116" s="9" t="s">
        <v>536</v>
      </c>
      <c r="G116" s="9" t="s">
        <v>365</v>
      </c>
      <c r="H116" s="9">
        <v>5</v>
      </c>
      <c r="I116" s="10">
        <v>0</v>
      </c>
      <c r="J116" s="3"/>
    </row>
    <row r="117" spans="1:10" x14ac:dyDescent="0.25">
      <c r="A117" s="9" t="s">
        <v>139</v>
      </c>
      <c r="B117" s="9" t="s">
        <v>600</v>
      </c>
      <c r="C117" s="9" t="s">
        <v>74</v>
      </c>
      <c r="D117" s="9" t="s">
        <v>535</v>
      </c>
      <c r="E117" s="9" t="s">
        <v>35</v>
      </c>
      <c r="F117" s="9" t="s">
        <v>542</v>
      </c>
      <c r="G117" s="9" t="s">
        <v>93</v>
      </c>
      <c r="H117" s="9">
        <v>5</v>
      </c>
      <c r="I117" s="10">
        <v>0</v>
      </c>
      <c r="J117" s="3"/>
    </row>
    <row r="118" spans="1:10" x14ac:dyDescent="0.25">
      <c r="A118" s="9" t="s">
        <v>139</v>
      </c>
      <c r="B118" s="9" t="s">
        <v>583</v>
      </c>
      <c r="C118" s="9" t="s">
        <v>74</v>
      </c>
      <c r="D118" s="9" t="s">
        <v>43</v>
      </c>
      <c r="E118" s="9" t="s">
        <v>35</v>
      </c>
      <c r="F118" s="9" t="s">
        <v>536</v>
      </c>
      <c r="G118" s="9" t="s">
        <v>365</v>
      </c>
      <c r="H118" s="9">
        <v>5</v>
      </c>
      <c r="I118" s="10">
        <v>0</v>
      </c>
      <c r="J118" s="3"/>
    </row>
    <row r="119" spans="1:10" x14ac:dyDescent="0.25">
      <c r="A119" s="9" t="s">
        <v>139</v>
      </c>
      <c r="B119" s="9" t="s">
        <v>575</v>
      </c>
      <c r="C119" s="9" t="s">
        <v>74</v>
      </c>
      <c r="D119" s="9" t="s">
        <v>43</v>
      </c>
      <c r="E119" s="9" t="s">
        <v>35</v>
      </c>
      <c r="F119" s="9" t="s">
        <v>536</v>
      </c>
      <c r="G119" s="9" t="s">
        <v>365</v>
      </c>
      <c r="H119" s="9">
        <v>5</v>
      </c>
      <c r="I119" s="10">
        <v>0</v>
      </c>
      <c r="J119" s="3"/>
    </row>
    <row r="120" spans="1:10" x14ac:dyDescent="0.25">
      <c r="A120" s="9" t="s">
        <v>139</v>
      </c>
      <c r="B120" s="9" t="s">
        <v>581</v>
      </c>
      <c r="C120" s="9" t="s">
        <v>74</v>
      </c>
      <c r="D120" s="9" t="s">
        <v>535</v>
      </c>
      <c r="E120" s="9" t="s">
        <v>35</v>
      </c>
      <c r="F120" s="9" t="s">
        <v>533</v>
      </c>
      <c r="G120" s="9" t="s">
        <v>108</v>
      </c>
      <c r="H120" s="9">
        <v>5</v>
      </c>
      <c r="I120" s="10">
        <v>0</v>
      </c>
      <c r="J120" s="3"/>
    </row>
    <row r="121" spans="1:10" x14ac:dyDescent="0.25">
      <c r="A121" s="9" t="s">
        <v>113</v>
      </c>
      <c r="B121" s="9" t="s">
        <v>590</v>
      </c>
      <c r="C121" s="9" t="s">
        <v>32</v>
      </c>
      <c r="D121" s="9" t="s">
        <v>535</v>
      </c>
      <c r="E121" s="9" t="s">
        <v>35</v>
      </c>
      <c r="F121" s="9" t="s">
        <v>533</v>
      </c>
      <c r="G121" s="9" t="s">
        <v>108</v>
      </c>
      <c r="H121" s="9">
        <v>1000</v>
      </c>
      <c r="I121" s="10">
        <v>0</v>
      </c>
      <c r="J121" s="3"/>
    </row>
    <row r="122" spans="1:10" x14ac:dyDescent="0.25">
      <c r="A122" s="9" t="s">
        <v>113</v>
      </c>
      <c r="B122" s="9" t="s">
        <v>598</v>
      </c>
      <c r="C122" s="9" t="s">
        <v>32</v>
      </c>
      <c r="D122" s="9" t="s">
        <v>43</v>
      </c>
      <c r="E122" s="9" t="s">
        <v>35</v>
      </c>
      <c r="F122" s="9" t="s">
        <v>536</v>
      </c>
      <c r="G122" s="9" t="s">
        <v>101</v>
      </c>
      <c r="H122" s="9">
        <v>1000</v>
      </c>
      <c r="I122" s="10">
        <v>0</v>
      </c>
      <c r="J122" s="3"/>
    </row>
    <row r="123" spans="1:10" x14ac:dyDescent="0.25">
      <c r="A123" s="9" t="s">
        <v>113</v>
      </c>
      <c r="B123" s="9" t="s">
        <v>565</v>
      </c>
      <c r="C123" s="9" t="s">
        <v>74</v>
      </c>
      <c r="D123" s="9" t="s">
        <v>43</v>
      </c>
      <c r="E123" s="9" t="s">
        <v>35</v>
      </c>
      <c r="F123" s="9" t="s">
        <v>551</v>
      </c>
      <c r="G123" s="9" t="s">
        <v>108</v>
      </c>
      <c r="H123" s="9">
        <v>5</v>
      </c>
      <c r="I123" s="10">
        <v>0</v>
      </c>
      <c r="J123" s="3"/>
    </row>
    <row r="124" spans="1:10" x14ac:dyDescent="0.25">
      <c r="A124" s="9" t="s">
        <v>113</v>
      </c>
      <c r="B124" s="9" t="s">
        <v>592</v>
      </c>
      <c r="C124" s="9" t="s">
        <v>74</v>
      </c>
      <c r="D124" s="9" t="s">
        <v>43</v>
      </c>
      <c r="E124" s="9" t="s">
        <v>35</v>
      </c>
      <c r="F124" s="9" t="s">
        <v>536</v>
      </c>
      <c r="G124" s="9" t="s">
        <v>365</v>
      </c>
      <c r="H124" s="9">
        <v>5</v>
      </c>
      <c r="I124" s="10">
        <v>0</v>
      </c>
      <c r="J124" s="3"/>
    </row>
    <row r="125" spans="1:10" x14ac:dyDescent="0.25">
      <c r="A125" s="9" t="s">
        <v>113</v>
      </c>
      <c r="B125" s="9" t="s">
        <v>598</v>
      </c>
      <c r="C125" s="9" t="s">
        <v>74</v>
      </c>
      <c r="D125" s="9" t="s">
        <v>43</v>
      </c>
      <c r="E125" s="9" t="s">
        <v>35</v>
      </c>
      <c r="F125" s="9" t="s">
        <v>536</v>
      </c>
      <c r="G125" s="9" t="s">
        <v>101</v>
      </c>
      <c r="H125" s="9">
        <v>5</v>
      </c>
      <c r="I125" s="10">
        <v>0</v>
      </c>
      <c r="J125" s="3"/>
    </row>
    <row r="126" spans="1:10" x14ac:dyDescent="0.25">
      <c r="A126" s="9" t="s">
        <v>113</v>
      </c>
      <c r="B126" s="9" t="s">
        <v>588</v>
      </c>
      <c r="C126" s="9" t="s">
        <v>74</v>
      </c>
      <c r="D126" s="9" t="s">
        <v>43</v>
      </c>
      <c r="E126" s="9" t="s">
        <v>35</v>
      </c>
      <c r="F126" s="9" t="s">
        <v>536</v>
      </c>
      <c r="G126" s="9" t="s">
        <v>365</v>
      </c>
      <c r="H126" s="9">
        <v>5</v>
      </c>
      <c r="I126" s="10">
        <v>0</v>
      </c>
      <c r="J126" s="3"/>
    </row>
    <row r="127" spans="1:10" x14ac:dyDescent="0.25">
      <c r="A127" s="9" t="s">
        <v>113</v>
      </c>
      <c r="B127" s="9" t="s">
        <v>595</v>
      </c>
      <c r="C127" s="9" t="s">
        <v>74</v>
      </c>
      <c r="D127" s="9" t="s">
        <v>43</v>
      </c>
      <c r="E127" s="9" t="s">
        <v>35</v>
      </c>
      <c r="F127" s="9" t="s">
        <v>536</v>
      </c>
      <c r="G127" s="9" t="s">
        <v>365</v>
      </c>
      <c r="H127" s="9">
        <v>5</v>
      </c>
      <c r="I127" s="10">
        <v>0</v>
      </c>
      <c r="J127" s="3"/>
    </row>
    <row r="128" spans="1:10" x14ac:dyDescent="0.25">
      <c r="A128" s="9" t="s">
        <v>113</v>
      </c>
      <c r="B128" s="9" t="s">
        <v>552</v>
      </c>
      <c r="C128" s="9" t="s">
        <v>74</v>
      </c>
      <c r="D128" s="9" t="s">
        <v>43</v>
      </c>
      <c r="E128" s="9" t="s">
        <v>35</v>
      </c>
      <c r="F128" s="9" t="s">
        <v>551</v>
      </c>
      <c r="G128" s="9" t="s">
        <v>104</v>
      </c>
      <c r="H128" s="9">
        <v>5</v>
      </c>
      <c r="I128" s="10">
        <v>0</v>
      </c>
      <c r="J128" s="3"/>
    </row>
    <row r="129" spans="1:10" x14ac:dyDescent="0.25">
      <c r="A129" s="9" t="s">
        <v>113</v>
      </c>
      <c r="B129" s="9" t="s">
        <v>587</v>
      </c>
      <c r="C129" s="9" t="s">
        <v>74</v>
      </c>
      <c r="D129" s="9" t="s">
        <v>43</v>
      </c>
      <c r="E129" s="9" t="s">
        <v>35</v>
      </c>
      <c r="F129" s="9" t="s">
        <v>536</v>
      </c>
      <c r="G129" s="9" t="s">
        <v>365</v>
      </c>
      <c r="H129" s="9">
        <v>5</v>
      </c>
      <c r="I129" s="10">
        <v>0</v>
      </c>
      <c r="J129" s="3"/>
    </row>
    <row r="130" spans="1:10" x14ac:dyDescent="0.25">
      <c r="A130" s="9" t="s">
        <v>113</v>
      </c>
      <c r="B130" s="9" t="s">
        <v>591</v>
      </c>
      <c r="C130" s="9" t="s">
        <v>74</v>
      </c>
      <c r="D130" s="9" t="s">
        <v>43</v>
      </c>
      <c r="E130" s="9" t="s">
        <v>35</v>
      </c>
      <c r="F130" s="9" t="s">
        <v>536</v>
      </c>
      <c r="G130" s="9" t="s">
        <v>365</v>
      </c>
      <c r="H130" s="9">
        <v>5</v>
      </c>
      <c r="I130" s="10">
        <v>0</v>
      </c>
      <c r="J130" s="3"/>
    </row>
    <row r="131" spans="1:10" x14ac:dyDescent="0.25">
      <c r="A131" s="9" t="s">
        <v>113</v>
      </c>
      <c r="B131" s="9" t="s">
        <v>42</v>
      </c>
      <c r="C131" s="9" t="s">
        <v>74</v>
      </c>
      <c r="D131" s="9" t="s">
        <v>43</v>
      </c>
      <c r="E131" s="9" t="s">
        <v>35</v>
      </c>
      <c r="F131" s="9" t="s">
        <v>538</v>
      </c>
      <c r="G131" s="9" t="s">
        <v>578</v>
      </c>
      <c r="H131" s="9">
        <v>5</v>
      </c>
      <c r="I131" s="10">
        <v>0</v>
      </c>
      <c r="J131" s="3"/>
    </row>
    <row r="132" spans="1:10" x14ac:dyDescent="0.25">
      <c r="A132" s="9" t="s">
        <v>160</v>
      </c>
      <c r="B132" s="9" t="s">
        <v>585</v>
      </c>
      <c r="C132" s="9" t="s">
        <v>32</v>
      </c>
      <c r="D132" s="9" t="s">
        <v>43</v>
      </c>
      <c r="E132" s="9" t="s">
        <v>35</v>
      </c>
      <c r="F132" s="9" t="s">
        <v>531</v>
      </c>
      <c r="G132" s="9" t="s">
        <v>104</v>
      </c>
      <c r="H132" s="9">
        <v>1000</v>
      </c>
      <c r="I132" s="10">
        <v>0</v>
      </c>
      <c r="J132" s="3"/>
    </row>
    <row r="133" spans="1:10" x14ac:dyDescent="0.25">
      <c r="A133" s="9" t="s">
        <v>160</v>
      </c>
      <c r="B133" s="9" t="s">
        <v>582</v>
      </c>
      <c r="C133" s="9" t="s">
        <v>32</v>
      </c>
      <c r="D133" s="9" t="s">
        <v>43</v>
      </c>
      <c r="E133" s="9" t="s">
        <v>35</v>
      </c>
      <c r="F133" s="9" t="s">
        <v>531</v>
      </c>
      <c r="G133" s="9" t="s">
        <v>93</v>
      </c>
      <c r="H133" s="9">
        <v>1000</v>
      </c>
      <c r="I133" s="10">
        <v>0</v>
      </c>
      <c r="J133" s="3"/>
    </row>
    <row r="134" spans="1:10" x14ac:dyDescent="0.25">
      <c r="A134" s="9" t="s">
        <v>160</v>
      </c>
      <c r="B134" s="9" t="s">
        <v>594</v>
      </c>
      <c r="C134" s="9" t="s">
        <v>32</v>
      </c>
      <c r="D134" s="9" t="s">
        <v>43</v>
      </c>
      <c r="E134" s="9" t="s">
        <v>35</v>
      </c>
      <c r="F134" s="9" t="s">
        <v>551</v>
      </c>
      <c r="G134" s="9" t="s">
        <v>93</v>
      </c>
      <c r="H134" s="9">
        <v>1000</v>
      </c>
      <c r="I134" s="10">
        <v>0</v>
      </c>
      <c r="J134" s="3"/>
    </row>
    <row r="135" spans="1:10" x14ac:dyDescent="0.25">
      <c r="A135" s="9" t="s">
        <v>160</v>
      </c>
      <c r="B135" s="9" t="s">
        <v>599</v>
      </c>
      <c r="C135" s="9" t="s">
        <v>32</v>
      </c>
      <c r="D135" s="9" t="s">
        <v>43</v>
      </c>
      <c r="E135" s="9" t="s">
        <v>35</v>
      </c>
      <c r="F135" s="9" t="s">
        <v>531</v>
      </c>
      <c r="G135" s="9" t="s">
        <v>104</v>
      </c>
      <c r="H135" s="9">
        <v>1000</v>
      </c>
      <c r="I135" s="10">
        <v>0</v>
      </c>
      <c r="J135" s="3"/>
    </row>
    <row r="136" spans="1:10" x14ac:dyDescent="0.25">
      <c r="A136" s="9" t="s">
        <v>160</v>
      </c>
      <c r="B136" s="9" t="s">
        <v>574</v>
      </c>
      <c r="C136" s="9" t="s">
        <v>32</v>
      </c>
      <c r="D136" s="9" t="s">
        <v>43</v>
      </c>
      <c r="E136" s="9" t="s">
        <v>35</v>
      </c>
      <c r="F136" s="9" t="s">
        <v>533</v>
      </c>
      <c r="G136" s="9" t="s">
        <v>93</v>
      </c>
      <c r="H136" s="9">
        <v>1000</v>
      </c>
      <c r="I136" s="10">
        <v>0</v>
      </c>
      <c r="J136" s="3"/>
    </row>
    <row r="137" spans="1:10" x14ac:dyDescent="0.25">
      <c r="A137" s="9" t="s">
        <v>160</v>
      </c>
      <c r="B137" s="9" t="s">
        <v>577</v>
      </c>
      <c r="C137" s="9" t="s">
        <v>32</v>
      </c>
      <c r="D137" s="9" t="s">
        <v>43</v>
      </c>
      <c r="E137" s="9" t="s">
        <v>35</v>
      </c>
      <c r="F137" s="9" t="s">
        <v>542</v>
      </c>
      <c r="G137" s="9" t="s">
        <v>93</v>
      </c>
      <c r="H137" s="9">
        <v>1000</v>
      </c>
      <c r="I137" s="10">
        <v>0</v>
      </c>
      <c r="J137" s="3"/>
    </row>
    <row r="138" spans="1:10" x14ac:dyDescent="0.25">
      <c r="A138" s="9" t="s">
        <v>160</v>
      </c>
      <c r="B138" s="9" t="s">
        <v>601</v>
      </c>
      <c r="C138" s="9" t="s">
        <v>32</v>
      </c>
      <c r="D138" s="9" t="s">
        <v>43</v>
      </c>
      <c r="E138" s="9" t="s">
        <v>35</v>
      </c>
      <c r="F138" s="9" t="s">
        <v>542</v>
      </c>
      <c r="G138" s="9" t="s">
        <v>104</v>
      </c>
      <c r="H138" s="9">
        <v>150</v>
      </c>
      <c r="I138" s="10">
        <v>0</v>
      </c>
      <c r="J138" s="3"/>
    </row>
    <row r="139" spans="1:10" x14ac:dyDescent="0.25">
      <c r="A139" s="9" t="s">
        <v>160</v>
      </c>
      <c r="B139" s="9" t="s">
        <v>582</v>
      </c>
      <c r="C139" s="9" t="s">
        <v>74</v>
      </c>
      <c r="D139" s="9" t="s">
        <v>43</v>
      </c>
      <c r="E139" s="9" t="s">
        <v>35</v>
      </c>
      <c r="F139" s="9" t="s">
        <v>531</v>
      </c>
      <c r="G139" s="9" t="s">
        <v>93</v>
      </c>
      <c r="H139" s="9">
        <v>5</v>
      </c>
      <c r="I139" s="10">
        <v>0</v>
      </c>
      <c r="J139" s="3"/>
    </row>
    <row r="140" spans="1:10" x14ac:dyDescent="0.25">
      <c r="A140" s="9" t="s">
        <v>160</v>
      </c>
      <c r="B140" s="9" t="s">
        <v>560</v>
      </c>
      <c r="C140" s="9" t="s">
        <v>74</v>
      </c>
      <c r="D140" s="9" t="s">
        <v>43</v>
      </c>
      <c r="E140" s="9" t="s">
        <v>35</v>
      </c>
      <c r="F140" s="9" t="s">
        <v>551</v>
      </c>
      <c r="G140" s="9" t="s">
        <v>104</v>
      </c>
      <c r="H140" s="9">
        <v>5</v>
      </c>
      <c r="I140" s="10">
        <v>0</v>
      </c>
      <c r="J140" s="3"/>
    </row>
    <row r="141" spans="1:10" x14ac:dyDescent="0.25">
      <c r="A141" s="9" t="s">
        <v>160</v>
      </c>
      <c r="B141" s="9" t="s">
        <v>594</v>
      </c>
      <c r="C141" s="9" t="s">
        <v>74</v>
      </c>
      <c r="D141" s="9" t="s">
        <v>43</v>
      </c>
      <c r="E141" s="9" t="s">
        <v>35</v>
      </c>
      <c r="F141" s="9" t="s">
        <v>551</v>
      </c>
      <c r="G141" s="9" t="s">
        <v>93</v>
      </c>
      <c r="H141" s="9">
        <v>5</v>
      </c>
      <c r="I141" s="10">
        <v>0</v>
      </c>
      <c r="J141" s="3"/>
    </row>
    <row r="142" spans="1:10" x14ac:dyDescent="0.25">
      <c r="A142" s="9" t="s">
        <v>160</v>
      </c>
      <c r="B142" s="9" t="s">
        <v>574</v>
      </c>
      <c r="C142" s="9" t="s">
        <v>74</v>
      </c>
      <c r="D142" s="9" t="s">
        <v>43</v>
      </c>
      <c r="E142" s="9" t="s">
        <v>35</v>
      </c>
      <c r="F142" s="9" t="s">
        <v>533</v>
      </c>
      <c r="G142" s="9" t="s">
        <v>93</v>
      </c>
      <c r="H142" s="9">
        <v>5</v>
      </c>
      <c r="I142" s="10">
        <v>0</v>
      </c>
      <c r="J142" s="3"/>
    </row>
  </sheetData>
  <sheetProtection formatCells="0" formatColumns="0" formatRows="0" insertColumns="0" insertRows="0" insertHyperlinks="0" deleteColumns="0" deleteRows="0" sort="0" autoFilter="0" pivotTables="0"/>
  <mergeCells count="22">
    <mergeCell ref="A1:B1"/>
    <mergeCell ref="C1:E1"/>
    <mergeCell ref="A2:B2"/>
    <mergeCell ref="C2:E2"/>
    <mergeCell ref="A3:B3"/>
    <mergeCell ref="C3:E3"/>
    <mergeCell ref="A4:B4"/>
    <mergeCell ref="C4:E4"/>
    <mergeCell ref="A5:B5"/>
    <mergeCell ref="C5:E5"/>
    <mergeCell ref="A6:B6"/>
    <mergeCell ref="C6:E6"/>
    <mergeCell ref="D29:E29"/>
    <mergeCell ref="A34:B34"/>
    <mergeCell ref="A36:I36"/>
    <mergeCell ref="A65:J65"/>
    <mergeCell ref="A7:B7"/>
    <mergeCell ref="C7:E7"/>
    <mergeCell ref="A9:B9"/>
    <mergeCell ref="D11:E11"/>
    <mergeCell ref="D19:E19"/>
    <mergeCell ref="A27:B2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75166-0D6D-4793-9EFF-BC0D2D89741A}">
  <dimension ref="A1:J118"/>
  <sheetViews>
    <sheetView workbookViewId="0">
      <selection activeCell="A118" sqref="A118"/>
    </sheetView>
  </sheetViews>
  <sheetFormatPr defaultRowHeight="15" x14ac:dyDescent="0.25"/>
  <cols>
    <col min="1" max="1" width="30.875" style="1" bestFit="1" customWidth="1"/>
    <col min="2" max="2" width="19.5" style="1" bestFit="1" customWidth="1"/>
    <col min="3" max="3" width="14.375" style="1" bestFit="1" customWidth="1"/>
    <col min="4" max="4" width="78.375" style="1" bestFit="1" customWidth="1"/>
    <col min="5" max="5" width="10.25" style="1" bestFit="1" customWidth="1"/>
    <col min="6" max="6" width="23.625" style="1" bestFit="1" customWidth="1"/>
    <col min="7" max="7" width="36" style="1" bestFit="1" customWidth="1"/>
    <col min="8" max="8" width="8.125" style="1" bestFit="1" customWidth="1"/>
    <col min="9" max="10" width="17.5" style="1" bestFit="1" customWidth="1"/>
    <col min="11" max="16384" width="9" style="1"/>
  </cols>
  <sheetData>
    <row r="1" spans="1:9" x14ac:dyDescent="0.25">
      <c r="A1" s="435" t="s">
        <v>0</v>
      </c>
      <c r="B1" s="435"/>
      <c r="C1" s="435" t="s">
        <v>158</v>
      </c>
      <c r="D1" s="435"/>
      <c r="E1" s="435"/>
    </row>
    <row r="2" spans="1:9" x14ac:dyDescent="0.25">
      <c r="A2" s="435" t="s">
        <v>2</v>
      </c>
      <c r="B2" s="435"/>
      <c r="C2" s="435" t="s">
        <v>603</v>
      </c>
      <c r="D2" s="435"/>
      <c r="E2" s="435"/>
    </row>
    <row r="3" spans="1:9" x14ac:dyDescent="0.25">
      <c r="A3" s="435" t="s">
        <v>4</v>
      </c>
      <c r="B3" s="435"/>
      <c r="C3" s="435" t="s">
        <v>604</v>
      </c>
      <c r="D3" s="435"/>
      <c r="E3" s="435"/>
    </row>
    <row r="4" spans="1:9" x14ac:dyDescent="0.25">
      <c r="A4" s="435" t="s">
        <v>6</v>
      </c>
      <c r="B4" s="435"/>
      <c r="C4" s="436">
        <v>66075</v>
      </c>
      <c r="D4" s="435"/>
      <c r="E4" s="435"/>
    </row>
    <row r="5" spans="1:9" x14ac:dyDescent="0.25">
      <c r="A5" s="435" t="s">
        <v>7</v>
      </c>
      <c r="B5" s="435"/>
      <c r="C5" s="435" t="s">
        <v>1</v>
      </c>
      <c r="D5" s="435"/>
      <c r="E5" s="435"/>
    </row>
    <row r="6" spans="1:9" x14ac:dyDescent="0.25">
      <c r="A6" s="435" t="s">
        <v>8</v>
      </c>
      <c r="B6" s="435"/>
      <c r="C6" s="435" t="s">
        <v>1</v>
      </c>
      <c r="D6" s="435"/>
      <c r="E6" s="435"/>
    </row>
    <row r="7" spans="1:9" x14ac:dyDescent="0.25">
      <c r="A7" s="435" t="s">
        <v>9</v>
      </c>
      <c r="B7" s="435"/>
      <c r="C7" s="435" t="s">
        <v>10</v>
      </c>
      <c r="D7" s="435"/>
      <c r="E7" s="435"/>
    </row>
    <row r="9" spans="1:9" ht="15.75" x14ac:dyDescent="0.25">
      <c r="A9" s="434" t="s">
        <v>11</v>
      </c>
      <c r="B9" s="434"/>
      <c r="C9" s="2"/>
      <c r="D9" s="2"/>
      <c r="E9" s="2"/>
      <c r="F9" s="2"/>
      <c r="G9" s="2"/>
      <c r="H9" s="2"/>
      <c r="I9" s="2"/>
    </row>
    <row r="11" spans="1:9" x14ac:dyDescent="0.25">
      <c r="A11" s="4" t="s">
        <v>115</v>
      </c>
      <c r="B11" s="5">
        <v>200</v>
      </c>
      <c r="D11" s="432" t="s">
        <v>117</v>
      </c>
      <c r="E11" s="433"/>
    </row>
    <row r="12" spans="1:9" x14ac:dyDescent="0.25">
      <c r="A12" s="9" t="s">
        <v>120</v>
      </c>
      <c r="B12" s="10">
        <v>-200</v>
      </c>
      <c r="D12" s="2" t="s">
        <v>26</v>
      </c>
      <c r="E12" s="2" t="s">
        <v>118</v>
      </c>
    </row>
    <row r="13" spans="1:9" x14ac:dyDescent="0.25">
      <c r="A13" s="6" t="s">
        <v>14</v>
      </c>
      <c r="B13" s="7">
        <v>0</v>
      </c>
      <c r="D13" s="3" t="s">
        <v>119</v>
      </c>
      <c r="E13" s="3">
        <v>2</v>
      </c>
    </row>
    <row r="14" spans="1:9" x14ac:dyDescent="0.25">
      <c r="D14" s="3" t="s">
        <v>122</v>
      </c>
      <c r="E14" s="3">
        <v>1</v>
      </c>
    </row>
    <row r="15" spans="1:9" x14ac:dyDescent="0.25">
      <c r="D15" s="3" t="s">
        <v>123</v>
      </c>
      <c r="E15" s="3">
        <v>1</v>
      </c>
    </row>
    <row r="16" spans="1:9" x14ac:dyDescent="0.25">
      <c r="D16" s="3" t="s">
        <v>124</v>
      </c>
      <c r="E16" s="3">
        <v>0</v>
      </c>
    </row>
    <row r="17" spans="1:9" x14ac:dyDescent="0.25">
      <c r="D17" s="3" t="s">
        <v>125</v>
      </c>
      <c r="E17" s="3" t="s">
        <v>383</v>
      </c>
    </row>
    <row r="19" spans="1:9" x14ac:dyDescent="0.25">
      <c r="D19" s="432" t="s">
        <v>605</v>
      </c>
      <c r="E19" s="433"/>
    </row>
    <row r="20" spans="1:9" x14ac:dyDescent="0.25">
      <c r="D20" s="2" t="s">
        <v>26</v>
      </c>
      <c r="E20" s="2" t="s">
        <v>118</v>
      </c>
    </row>
    <row r="21" spans="1:9" x14ac:dyDescent="0.25">
      <c r="D21" s="3" t="s">
        <v>119</v>
      </c>
      <c r="E21" s="3">
        <v>76</v>
      </c>
    </row>
    <row r="22" spans="1:9" x14ac:dyDescent="0.25">
      <c r="D22" s="3" t="s">
        <v>122</v>
      </c>
      <c r="E22" s="3">
        <v>39</v>
      </c>
    </row>
    <row r="23" spans="1:9" x14ac:dyDescent="0.25">
      <c r="D23" s="3" t="s">
        <v>123</v>
      </c>
      <c r="E23" s="3">
        <v>37</v>
      </c>
    </row>
    <row r="24" spans="1:9" x14ac:dyDescent="0.25">
      <c r="D24" s="3" t="s">
        <v>124</v>
      </c>
      <c r="E24" s="3">
        <v>0</v>
      </c>
    </row>
    <row r="25" spans="1:9" x14ac:dyDescent="0.25">
      <c r="D25" s="3" t="s">
        <v>125</v>
      </c>
      <c r="E25" s="3" t="s">
        <v>606</v>
      </c>
    </row>
    <row r="27" spans="1:9" ht="15.75" x14ac:dyDescent="0.25">
      <c r="A27" s="434" t="s">
        <v>15</v>
      </c>
      <c r="B27" s="434"/>
      <c r="C27" s="2"/>
      <c r="D27" s="2"/>
      <c r="E27" s="2"/>
      <c r="F27" s="2"/>
      <c r="G27" s="2"/>
      <c r="H27" s="2"/>
      <c r="I27" s="2"/>
    </row>
    <row r="29" spans="1:9" x14ac:dyDescent="0.25">
      <c r="D29" s="432" t="s">
        <v>127</v>
      </c>
      <c r="E29" s="433"/>
    </row>
    <row r="30" spans="1:9" x14ac:dyDescent="0.25">
      <c r="D30" s="11" t="s">
        <v>17</v>
      </c>
      <c r="E30" s="11" t="s">
        <v>18</v>
      </c>
    </row>
    <row r="31" spans="1:9" x14ac:dyDescent="0.25">
      <c r="D31" s="12" t="s">
        <v>159</v>
      </c>
      <c r="E31" s="13">
        <v>-200</v>
      </c>
    </row>
    <row r="34" spans="1:10" ht="15.75" x14ac:dyDescent="0.25">
      <c r="A34" s="434" t="s">
        <v>133</v>
      </c>
      <c r="B34" s="434"/>
      <c r="C34" s="2"/>
      <c r="D34" s="2"/>
      <c r="E34" s="2"/>
      <c r="F34" s="2"/>
      <c r="G34" s="2"/>
      <c r="H34" s="2"/>
      <c r="I34" s="2"/>
    </row>
    <row r="36" spans="1:10" x14ac:dyDescent="0.25">
      <c r="A36" s="432" t="s">
        <v>134</v>
      </c>
      <c r="B36" s="433"/>
      <c r="C36" s="433"/>
      <c r="D36" s="433"/>
      <c r="E36" s="433"/>
      <c r="F36" s="433"/>
      <c r="G36" s="433"/>
      <c r="H36" s="433"/>
      <c r="I36" s="433"/>
    </row>
    <row r="37" spans="1:10" x14ac:dyDescent="0.25">
      <c r="A37" s="2" t="s">
        <v>22</v>
      </c>
      <c r="B37" s="2" t="s">
        <v>24</v>
      </c>
      <c r="C37" s="2" t="s">
        <v>23</v>
      </c>
      <c r="D37" s="2" t="s">
        <v>27</v>
      </c>
      <c r="E37" s="2" t="s">
        <v>25</v>
      </c>
      <c r="F37" s="2" t="s">
        <v>26</v>
      </c>
      <c r="G37" s="2" t="s">
        <v>29</v>
      </c>
      <c r="H37" s="2" t="s">
        <v>135</v>
      </c>
      <c r="I37" s="2" t="s">
        <v>136</v>
      </c>
    </row>
    <row r="38" spans="1:10" x14ac:dyDescent="0.25">
      <c r="A38" s="3" t="s">
        <v>544</v>
      </c>
      <c r="B38" s="3" t="s">
        <v>32</v>
      </c>
      <c r="C38" s="3" t="s">
        <v>43</v>
      </c>
      <c r="D38" s="3" t="s">
        <v>35</v>
      </c>
      <c r="E38" s="3" t="s">
        <v>545</v>
      </c>
      <c r="F38" s="3" t="s">
        <v>122</v>
      </c>
      <c r="G38" s="3">
        <v>150</v>
      </c>
      <c r="H38" s="8">
        <v>200</v>
      </c>
      <c r="I38" s="3"/>
    </row>
    <row r="39" spans="1:10" x14ac:dyDescent="0.25">
      <c r="A39" s="9" t="s">
        <v>584</v>
      </c>
      <c r="B39" s="9" t="s">
        <v>32</v>
      </c>
      <c r="C39" s="9" t="s">
        <v>43</v>
      </c>
      <c r="D39" s="9" t="s">
        <v>35</v>
      </c>
      <c r="E39" s="9" t="s">
        <v>542</v>
      </c>
      <c r="F39" s="9" t="s">
        <v>104</v>
      </c>
      <c r="G39" s="9">
        <v>1000</v>
      </c>
      <c r="H39" s="10">
        <v>0</v>
      </c>
      <c r="I39" s="9"/>
    </row>
    <row r="41" spans="1:10" x14ac:dyDescent="0.25">
      <c r="A41" s="432" t="s">
        <v>607</v>
      </c>
      <c r="B41" s="433"/>
      <c r="C41" s="433"/>
      <c r="D41" s="433"/>
      <c r="E41" s="433"/>
      <c r="F41" s="433"/>
      <c r="G41" s="433"/>
      <c r="H41" s="433"/>
      <c r="I41" s="433"/>
      <c r="J41" s="433"/>
    </row>
    <row r="42" spans="1:10" x14ac:dyDescent="0.25">
      <c r="A42" s="2" t="s">
        <v>608</v>
      </c>
      <c r="B42" s="2" t="s">
        <v>22</v>
      </c>
      <c r="C42" s="2" t="s">
        <v>24</v>
      </c>
      <c r="D42" s="2" t="s">
        <v>23</v>
      </c>
      <c r="E42" s="2" t="s">
        <v>27</v>
      </c>
      <c r="F42" s="2" t="s">
        <v>25</v>
      </c>
      <c r="G42" s="2" t="s">
        <v>26</v>
      </c>
      <c r="H42" s="2" t="s">
        <v>29</v>
      </c>
      <c r="I42" s="2" t="s">
        <v>135</v>
      </c>
      <c r="J42" s="2" t="s">
        <v>136</v>
      </c>
    </row>
    <row r="43" spans="1:10" x14ac:dyDescent="0.25">
      <c r="A43" s="3" t="s">
        <v>158</v>
      </c>
      <c r="B43" s="3" t="s">
        <v>544</v>
      </c>
      <c r="C43" s="3" t="s">
        <v>32</v>
      </c>
      <c r="D43" s="3" t="s">
        <v>43</v>
      </c>
      <c r="E43" s="3" t="s">
        <v>35</v>
      </c>
      <c r="F43" s="3" t="s">
        <v>545</v>
      </c>
      <c r="G43" s="3" t="s">
        <v>122</v>
      </c>
      <c r="H43" s="3">
        <v>150</v>
      </c>
      <c r="I43" s="8">
        <v>0</v>
      </c>
      <c r="J43" s="3"/>
    </row>
    <row r="44" spans="1:10" x14ac:dyDescent="0.25">
      <c r="A44" s="3" t="s">
        <v>151</v>
      </c>
      <c r="B44" s="3" t="s">
        <v>543</v>
      </c>
      <c r="C44" s="3" t="s">
        <v>32</v>
      </c>
      <c r="D44" s="3" t="s">
        <v>43</v>
      </c>
      <c r="E44" s="3" t="s">
        <v>35</v>
      </c>
      <c r="F44" s="3" t="s">
        <v>536</v>
      </c>
      <c r="G44" s="3" t="s">
        <v>122</v>
      </c>
      <c r="H44" s="3">
        <v>1500</v>
      </c>
      <c r="I44" s="8">
        <v>0</v>
      </c>
      <c r="J44" s="3"/>
    </row>
    <row r="45" spans="1:10" x14ac:dyDescent="0.25">
      <c r="A45" s="3" t="s">
        <v>151</v>
      </c>
      <c r="B45" s="3" t="s">
        <v>554</v>
      </c>
      <c r="C45" s="3" t="s">
        <v>32</v>
      </c>
      <c r="D45" s="3" t="s">
        <v>43</v>
      </c>
      <c r="E45" s="3" t="s">
        <v>35</v>
      </c>
      <c r="F45" s="3" t="s">
        <v>536</v>
      </c>
      <c r="G45" s="3" t="s">
        <v>122</v>
      </c>
      <c r="H45" s="3">
        <v>1500</v>
      </c>
      <c r="I45" s="8">
        <v>0</v>
      </c>
      <c r="J45" s="3"/>
    </row>
    <row r="46" spans="1:10" x14ac:dyDescent="0.25">
      <c r="A46" s="3" t="s">
        <v>151</v>
      </c>
      <c r="B46" s="3" t="s">
        <v>568</v>
      </c>
      <c r="C46" s="3" t="s">
        <v>32</v>
      </c>
      <c r="D46" s="3" t="s">
        <v>43</v>
      </c>
      <c r="E46" s="3" t="s">
        <v>35</v>
      </c>
      <c r="F46" s="3" t="s">
        <v>545</v>
      </c>
      <c r="G46" s="3" t="s">
        <v>122</v>
      </c>
      <c r="H46" s="3">
        <v>1500</v>
      </c>
      <c r="I46" s="8">
        <v>0</v>
      </c>
      <c r="J46" s="3"/>
    </row>
    <row r="47" spans="1:10" x14ac:dyDescent="0.25">
      <c r="A47" s="3" t="s">
        <v>139</v>
      </c>
      <c r="B47" s="3" t="s">
        <v>564</v>
      </c>
      <c r="C47" s="3" t="s">
        <v>32</v>
      </c>
      <c r="D47" s="3" t="s">
        <v>31</v>
      </c>
      <c r="E47" s="3" t="s">
        <v>35</v>
      </c>
      <c r="F47" s="3" t="s">
        <v>545</v>
      </c>
      <c r="G47" s="3" t="s">
        <v>122</v>
      </c>
      <c r="H47" s="3">
        <v>1000</v>
      </c>
      <c r="I47" s="8">
        <v>0</v>
      </c>
      <c r="J47" s="3"/>
    </row>
    <row r="48" spans="1:10" x14ac:dyDescent="0.25">
      <c r="A48" s="3" t="s">
        <v>139</v>
      </c>
      <c r="B48" s="3" t="s">
        <v>570</v>
      </c>
      <c r="C48" s="3" t="s">
        <v>32</v>
      </c>
      <c r="D48" s="3" t="s">
        <v>535</v>
      </c>
      <c r="E48" s="3" t="s">
        <v>35</v>
      </c>
      <c r="F48" s="3" t="s">
        <v>542</v>
      </c>
      <c r="G48" s="3" t="s">
        <v>122</v>
      </c>
      <c r="H48" s="3">
        <v>1000</v>
      </c>
      <c r="I48" s="8">
        <v>0</v>
      </c>
      <c r="J48" s="3"/>
    </row>
    <row r="49" spans="1:10" x14ac:dyDescent="0.25">
      <c r="A49" s="3" t="s">
        <v>139</v>
      </c>
      <c r="B49" s="3" t="s">
        <v>541</v>
      </c>
      <c r="C49" s="3" t="s">
        <v>32</v>
      </c>
      <c r="D49" s="3" t="s">
        <v>43</v>
      </c>
      <c r="E49" s="3" t="s">
        <v>35</v>
      </c>
      <c r="F49" s="3" t="s">
        <v>542</v>
      </c>
      <c r="G49" s="3" t="s">
        <v>122</v>
      </c>
      <c r="H49" s="3">
        <v>150</v>
      </c>
      <c r="I49" s="8">
        <v>0</v>
      </c>
      <c r="J49" s="3"/>
    </row>
    <row r="50" spans="1:10" x14ac:dyDescent="0.25">
      <c r="A50" s="3" t="s">
        <v>139</v>
      </c>
      <c r="B50" s="3" t="s">
        <v>566</v>
      </c>
      <c r="C50" s="3" t="s">
        <v>32</v>
      </c>
      <c r="D50" s="3" t="s">
        <v>535</v>
      </c>
      <c r="E50" s="3" t="s">
        <v>35</v>
      </c>
      <c r="F50" s="3" t="s">
        <v>533</v>
      </c>
      <c r="G50" s="3" t="s">
        <v>122</v>
      </c>
      <c r="H50" s="3">
        <v>150</v>
      </c>
      <c r="I50" s="8">
        <v>0</v>
      </c>
      <c r="J50" s="3"/>
    </row>
    <row r="51" spans="1:10" x14ac:dyDescent="0.25">
      <c r="A51" s="3" t="s">
        <v>113</v>
      </c>
      <c r="B51" s="3" t="s">
        <v>530</v>
      </c>
      <c r="C51" s="3" t="s">
        <v>32</v>
      </c>
      <c r="D51" s="3" t="s">
        <v>43</v>
      </c>
      <c r="E51" s="3" t="s">
        <v>35</v>
      </c>
      <c r="F51" s="3" t="s">
        <v>531</v>
      </c>
      <c r="G51" s="3" t="s">
        <v>122</v>
      </c>
      <c r="H51" s="3">
        <v>1500</v>
      </c>
      <c r="I51" s="8">
        <v>0</v>
      </c>
      <c r="J51" s="3"/>
    </row>
    <row r="52" spans="1:10" x14ac:dyDescent="0.25">
      <c r="A52" s="3" t="s">
        <v>113</v>
      </c>
      <c r="B52" s="3" t="s">
        <v>571</v>
      </c>
      <c r="C52" s="3" t="s">
        <v>32</v>
      </c>
      <c r="D52" s="3" t="s">
        <v>43</v>
      </c>
      <c r="E52" s="3" t="s">
        <v>35</v>
      </c>
      <c r="F52" s="3" t="s">
        <v>538</v>
      </c>
      <c r="G52" s="3" t="s">
        <v>122</v>
      </c>
      <c r="H52" s="3">
        <v>1500</v>
      </c>
      <c r="I52" s="8">
        <v>0</v>
      </c>
      <c r="J52" s="3"/>
    </row>
    <row r="53" spans="1:10" x14ac:dyDescent="0.25">
      <c r="A53" s="3" t="s">
        <v>113</v>
      </c>
      <c r="B53" s="3" t="s">
        <v>561</v>
      </c>
      <c r="C53" s="3" t="s">
        <v>32</v>
      </c>
      <c r="D53" s="3" t="s">
        <v>43</v>
      </c>
      <c r="E53" s="3" t="s">
        <v>35</v>
      </c>
      <c r="F53" s="3" t="s">
        <v>551</v>
      </c>
      <c r="G53" s="3" t="s">
        <v>122</v>
      </c>
      <c r="H53" s="3">
        <v>1500</v>
      </c>
      <c r="I53" s="8">
        <v>0</v>
      </c>
      <c r="J53" s="3"/>
    </row>
    <row r="54" spans="1:10" x14ac:dyDescent="0.25">
      <c r="A54" s="3" t="s">
        <v>113</v>
      </c>
      <c r="B54" s="3" t="s">
        <v>556</v>
      </c>
      <c r="C54" s="3" t="s">
        <v>32</v>
      </c>
      <c r="D54" s="3" t="s">
        <v>43</v>
      </c>
      <c r="E54" s="3" t="s">
        <v>35</v>
      </c>
      <c r="F54" s="3" t="s">
        <v>551</v>
      </c>
      <c r="G54" s="3" t="s">
        <v>122</v>
      </c>
      <c r="H54" s="3">
        <v>1500</v>
      </c>
      <c r="I54" s="8">
        <v>0</v>
      </c>
      <c r="J54" s="3"/>
    </row>
    <row r="55" spans="1:10" x14ac:dyDescent="0.25">
      <c r="A55" s="3" t="s">
        <v>113</v>
      </c>
      <c r="B55" s="3" t="s">
        <v>550</v>
      </c>
      <c r="C55" s="3" t="s">
        <v>32</v>
      </c>
      <c r="D55" s="3" t="s">
        <v>43</v>
      </c>
      <c r="E55" s="3" t="s">
        <v>35</v>
      </c>
      <c r="F55" s="3" t="s">
        <v>551</v>
      </c>
      <c r="G55" s="3" t="s">
        <v>122</v>
      </c>
      <c r="H55" s="3">
        <v>1500</v>
      </c>
      <c r="I55" s="8">
        <v>0</v>
      </c>
      <c r="J55" s="3"/>
    </row>
    <row r="56" spans="1:10" x14ac:dyDescent="0.25">
      <c r="A56" s="3" t="s">
        <v>113</v>
      </c>
      <c r="B56" s="3" t="s">
        <v>547</v>
      </c>
      <c r="C56" s="3" t="s">
        <v>32</v>
      </c>
      <c r="D56" s="3" t="s">
        <v>535</v>
      </c>
      <c r="E56" s="3" t="s">
        <v>35</v>
      </c>
      <c r="F56" s="3" t="s">
        <v>533</v>
      </c>
      <c r="G56" s="3" t="s">
        <v>122</v>
      </c>
      <c r="H56" s="3">
        <v>1500</v>
      </c>
      <c r="I56" s="8">
        <v>0</v>
      </c>
      <c r="J56" s="3"/>
    </row>
    <row r="57" spans="1:10" x14ac:dyDescent="0.25">
      <c r="A57" s="3" t="s">
        <v>113</v>
      </c>
      <c r="B57" s="3" t="s">
        <v>559</v>
      </c>
      <c r="C57" s="3" t="s">
        <v>32</v>
      </c>
      <c r="D57" s="3" t="s">
        <v>43</v>
      </c>
      <c r="E57" s="3" t="s">
        <v>35</v>
      </c>
      <c r="F57" s="3" t="s">
        <v>542</v>
      </c>
      <c r="G57" s="3" t="s">
        <v>122</v>
      </c>
      <c r="H57" s="3">
        <v>1000</v>
      </c>
      <c r="I57" s="8">
        <v>0</v>
      </c>
      <c r="J57" s="3"/>
    </row>
    <row r="58" spans="1:10" x14ac:dyDescent="0.25">
      <c r="A58" s="3" t="s">
        <v>113</v>
      </c>
      <c r="B58" s="3" t="s">
        <v>567</v>
      </c>
      <c r="C58" s="3" t="s">
        <v>32</v>
      </c>
      <c r="D58" s="3" t="s">
        <v>71</v>
      </c>
      <c r="E58" s="3" t="s">
        <v>35</v>
      </c>
      <c r="F58" s="3" t="s">
        <v>538</v>
      </c>
      <c r="G58" s="3" t="s">
        <v>122</v>
      </c>
      <c r="H58" s="3">
        <v>1000</v>
      </c>
      <c r="I58" s="8">
        <v>0</v>
      </c>
      <c r="J58" s="3"/>
    </row>
    <row r="59" spans="1:10" x14ac:dyDescent="0.25">
      <c r="A59" s="3" t="s">
        <v>113</v>
      </c>
      <c r="B59" s="3" t="s">
        <v>534</v>
      </c>
      <c r="C59" s="3" t="s">
        <v>32</v>
      </c>
      <c r="D59" s="3" t="s">
        <v>535</v>
      </c>
      <c r="E59" s="3" t="s">
        <v>35</v>
      </c>
      <c r="F59" s="3" t="s">
        <v>536</v>
      </c>
      <c r="G59" s="3" t="s">
        <v>122</v>
      </c>
      <c r="H59" s="3">
        <v>1000</v>
      </c>
      <c r="I59" s="8">
        <v>0</v>
      </c>
      <c r="J59" s="3"/>
    </row>
    <row r="60" spans="1:10" x14ac:dyDescent="0.25">
      <c r="A60" s="3" t="s">
        <v>113</v>
      </c>
      <c r="B60" s="3" t="s">
        <v>540</v>
      </c>
      <c r="C60" s="3" t="s">
        <v>32</v>
      </c>
      <c r="D60" s="3" t="s">
        <v>43</v>
      </c>
      <c r="E60" s="3" t="s">
        <v>35</v>
      </c>
      <c r="F60" s="3" t="s">
        <v>531</v>
      </c>
      <c r="G60" s="3" t="s">
        <v>122</v>
      </c>
      <c r="H60" s="3">
        <v>1000</v>
      </c>
      <c r="I60" s="8">
        <v>0</v>
      </c>
      <c r="J60" s="3"/>
    </row>
    <row r="61" spans="1:10" x14ac:dyDescent="0.25">
      <c r="A61" s="3" t="s">
        <v>113</v>
      </c>
      <c r="B61" s="3" t="s">
        <v>552</v>
      </c>
      <c r="C61" s="3" t="s">
        <v>32</v>
      </c>
      <c r="D61" s="3" t="s">
        <v>43</v>
      </c>
      <c r="E61" s="3" t="s">
        <v>35</v>
      </c>
      <c r="F61" s="3" t="s">
        <v>545</v>
      </c>
      <c r="G61" s="3" t="s">
        <v>122</v>
      </c>
      <c r="H61" s="3">
        <v>1000</v>
      </c>
      <c r="I61" s="8">
        <v>0</v>
      </c>
      <c r="J61" s="3"/>
    </row>
    <row r="62" spans="1:10" x14ac:dyDescent="0.25">
      <c r="A62" s="3" t="s">
        <v>113</v>
      </c>
      <c r="B62" s="3" t="s">
        <v>563</v>
      </c>
      <c r="C62" s="3" t="s">
        <v>32</v>
      </c>
      <c r="D62" s="3" t="s">
        <v>43</v>
      </c>
      <c r="E62" s="3" t="s">
        <v>35</v>
      </c>
      <c r="F62" s="3" t="s">
        <v>531</v>
      </c>
      <c r="G62" s="3" t="s">
        <v>122</v>
      </c>
      <c r="H62" s="3">
        <v>1000</v>
      </c>
      <c r="I62" s="8">
        <v>0</v>
      </c>
      <c r="J62" s="3"/>
    </row>
    <row r="63" spans="1:10" x14ac:dyDescent="0.25">
      <c r="A63" s="3" t="s">
        <v>113</v>
      </c>
      <c r="B63" s="3" t="s">
        <v>562</v>
      </c>
      <c r="C63" s="3" t="s">
        <v>32</v>
      </c>
      <c r="D63" s="3" t="s">
        <v>43</v>
      </c>
      <c r="E63" s="3" t="s">
        <v>35</v>
      </c>
      <c r="F63" s="3" t="s">
        <v>536</v>
      </c>
      <c r="G63" s="3" t="s">
        <v>122</v>
      </c>
      <c r="H63" s="3">
        <v>300</v>
      </c>
      <c r="I63" s="8">
        <v>0</v>
      </c>
      <c r="J63" s="3"/>
    </row>
    <row r="64" spans="1:10" x14ac:dyDescent="0.25">
      <c r="A64" s="3" t="s">
        <v>113</v>
      </c>
      <c r="B64" s="3" t="s">
        <v>565</v>
      </c>
      <c r="C64" s="3" t="s">
        <v>32</v>
      </c>
      <c r="D64" s="3" t="s">
        <v>43</v>
      </c>
      <c r="E64" s="3" t="s">
        <v>35</v>
      </c>
      <c r="F64" s="3" t="s">
        <v>542</v>
      </c>
      <c r="G64" s="3" t="s">
        <v>122</v>
      </c>
      <c r="H64" s="3">
        <v>150</v>
      </c>
      <c r="I64" s="8">
        <v>0</v>
      </c>
      <c r="J64" s="3"/>
    </row>
    <row r="65" spans="1:10" x14ac:dyDescent="0.25">
      <c r="A65" s="3" t="s">
        <v>113</v>
      </c>
      <c r="B65" s="3" t="s">
        <v>571</v>
      </c>
      <c r="C65" s="3" t="s">
        <v>74</v>
      </c>
      <c r="D65" s="3" t="s">
        <v>43</v>
      </c>
      <c r="E65" s="3" t="s">
        <v>35</v>
      </c>
      <c r="F65" s="3" t="s">
        <v>538</v>
      </c>
      <c r="G65" s="3" t="s">
        <v>122</v>
      </c>
      <c r="H65" s="3">
        <v>5</v>
      </c>
      <c r="I65" s="8">
        <v>0</v>
      </c>
      <c r="J65" s="3"/>
    </row>
    <row r="66" spans="1:10" x14ac:dyDescent="0.25">
      <c r="A66" s="3" t="s">
        <v>113</v>
      </c>
      <c r="B66" s="3" t="s">
        <v>562</v>
      </c>
      <c r="C66" s="3" t="s">
        <v>37</v>
      </c>
      <c r="D66" s="3" t="s">
        <v>43</v>
      </c>
      <c r="E66" s="3" t="s">
        <v>35</v>
      </c>
      <c r="F66" s="3" t="s">
        <v>536</v>
      </c>
      <c r="G66" s="3" t="s">
        <v>122</v>
      </c>
      <c r="H66" s="3">
        <v>1</v>
      </c>
      <c r="I66" s="8">
        <v>0</v>
      </c>
      <c r="J66" s="3"/>
    </row>
    <row r="67" spans="1:10" x14ac:dyDescent="0.25">
      <c r="A67" s="3" t="s">
        <v>160</v>
      </c>
      <c r="B67" s="3" t="s">
        <v>548</v>
      </c>
      <c r="C67" s="3" t="s">
        <v>32</v>
      </c>
      <c r="D67" s="3" t="s">
        <v>43</v>
      </c>
      <c r="E67" s="3" t="s">
        <v>35</v>
      </c>
      <c r="F67" s="3" t="s">
        <v>542</v>
      </c>
      <c r="G67" s="3" t="s">
        <v>122</v>
      </c>
      <c r="H67" s="3">
        <v>1500</v>
      </c>
      <c r="I67" s="8">
        <v>0</v>
      </c>
      <c r="J67" s="3"/>
    </row>
    <row r="68" spans="1:10" x14ac:dyDescent="0.25">
      <c r="A68" s="3" t="s">
        <v>160</v>
      </c>
      <c r="B68" s="3" t="s">
        <v>557</v>
      </c>
      <c r="C68" s="3" t="s">
        <v>32</v>
      </c>
      <c r="D68" s="3" t="s">
        <v>43</v>
      </c>
      <c r="E68" s="3" t="s">
        <v>35</v>
      </c>
      <c r="F68" s="3" t="s">
        <v>542</v>
      </c>
      <c r="G68" s="3" t="s">
        <v>122</v>
      </c>
      <c r="H68" s="3">
        <v>1500</v>
      </c>
      <c r="I68" s="8">
        <v>0</v>
      </c>
      <c r="J68" s="3"/>
    </row>
    <row r="69" spans="1:10" x14ac:dyDescent="0.25">
      <c r="A69" s="3" t="s">
        <v>160</v>
      </c>
      <c r="B69" s="3" t="s">
        <v>546</v>
      </c>
      <c r="C69" s="3" t="s">
        <v>32</v>
      </c>
      <c r="D69" s="3" t="s">
        <v>43</v>
      </c>
      <c r="E69" s="3" t="s">
        <v>35</v>
      </c>
      <c r="F69" s="3" t="s">
        <v>531</v>
      </c>
      <c r="G69" s="3" t="s">
        <v>122</v>
      </c>
      <c r="H69" s="3">
        <v>1000</v>
      </c>
      <c r="I69" s="8">
        <v>0</v>
      </c>
      <c r="J69" s="3"/>
    </row>
    <row r="70" spans="1:10" x14ac:dyDescent="0.25">
      <c r="A70" s="3" t="s">
        <v>160</v>
      </c>
      <c r="B70" s="3" t="s">
        <v>553</v>
      </c>
      <c r="C70" s="3" t="s">
        <v>32</v>
      </c>
      <c r="D70" s="3" t="s">
        <v>43</v>
      </c>
      <c r="E70" s="3" t="s">
        <v>35</v>
      </c>
      <c r="F70" s="3" t="s">
        <v>531</v>
      </c>
      <c r="G70" s="3" t="s">
        <v>122</v>
      </c>
      <c r="H70" s="3">
        <v>1000</v>
      </c>
      <c r="I70" s="8">
        <v>0</v>
      </c>
      <c r="J70" s="3"/>
    </row>
    <row r="71" spans="1:10" x14ac:dyDescent="0.25">
      <c r="A71" s="3" t="s">
        <v>160</v>
      </c>
      <c r="B71" s="3" t="s">
        <v>539</v>
      </c>
      <c r="C71" s="3" t="s">
        <v>32</v>
      </c>
      <c r="D71" s="3" t="s">
        <v>43</v>
      </c>
      <c r="E71" s="3" t="s">
        <v>35</v>
      </c>
      <c r="F71" s="3" t="s">
        <v>531</v>
      </c>
      <c r="G71" s="3" t="s">
        <v>122</v>
      </c>
      <c r="H71" s="3">
        <v>1000</v>
      </c>
      <c r="I71" s="8">
        <v>0</v>
      </c>
      <c r="J71" s="3"/>
    </row>
    <row r="72" spans="1:10" x14ac:dyDescent="0.25">
      <c r="A72" s="3" t="s">
        <v>160</v>
      </c>
      <c r="B72" s="3" t="s">
        <v>558</v>
      </c>
      <c r="C72" s="3" t="s">
        <v>32</v>
      </c>
      <c r="D72" s="3" t="s">
        <v>43</v>
      </c>
      <c r="E72" s="3" t="s">
        <v>35</v>
      </c>
      <c r="F72" s="3" t="s">
        <v>542</v>
      </c>
      <c r="G72" s="3" t="s">
        <v>122</v>
      </c>
      <c r="H72" s="3">
        <v>1000</v>
      </c>
      <c r="I72" s="8">
        <v>0</v>
      </c>
      <c r="J72" s="3"/>
    </row>
    <row r="73" spans="1:10" x14ac:dyDescent="0.25">
      <c r="A73" s="3" t="s">
        <v>160</v>
      </c>
      <c r="B73" s="3" t="s">
        <v>560</v>
      </c>
      <c r="C73" s="3" t="s">
        <v>32</v>
      </c>
      <c r="D73" s="3" t="s">
        <v>43</v>
      </c>
      <c r="E73" s="3" t="s">
        <v>35</v>
      </c>
      <c r="F73" s="3" t="s">
        <v>531</v>
      </c>
      <c r="G73" s="3" t="s">
        <v>122</v>
      </c>
      <c r="H73" s="3">
        <v>1000</v>
      </c>
      <c r="I73" s="8">
        <v>0</v>
      </c>
      <c r="J73" s="3"/>
    </row>
    <row r="74" spans="1:10" x14ac:dyDescent="0.25">
      <c r="A74" s="3" t="s">
        <v>160</v>
      </c>
      <c r="B74" s="3" t="s">
        <v>569</v>
      </c>
      <c r="C74" s="3" t="s">
        <v>32</v>
      </c>
      <c r="D74" s="3" t="s">
        <v>43</v>
      </c>
      <c r="E74" s="3" t="s">
        <v>35</v>
      </c>
      <c r="F74" s="3" t="s">
        <v>542</v>
      </c>
      <c r="G74" s="3" t="s">
        <v>122</v>
      </c>
      <c r="H74" s="3">
        <v>1000</v>
      </c>
      <c r="I74" s="8">
        <v>0</v>
      </c>
      <c r="J74" s="3"/>
    </row>
    <row r="75" spans="1:10" x14ac:dyDescent="0.25">
      <c r="A75" s="3" t="s">
        <v>160</v>
      </c>
      <c r="B75" s="3" t="s">
        <v>532</v>
      </c>
      <c r="C75" s="3" t="s">
        <v>32</v>
      </c>
      <c r="D75" s="3" t="s">
        <v>43</v>
      </c>
      <c r="E75" s="3" t="s">
        <v>35</v>
      </c>
      <c r="F75" s="3" t="s">
        <v>533</v>
      </c>
      <c r="G75" s="3" t="s">
        <v>122</v>
      </c>
      <c r="H75" s="3">
        <v>1000</v>
      </c>
      <c r="I75" s="8">
        <v>0</v>
      </c>
      <c r="J75" s="3"/>
    </row>
    <row r="76" spans="1:10" x14ac:dyDescent="0.25">
      <c r="A76" s="3" t="s">
        <v>160</v>
      </c>
      <c r="B76" s="3" t="s">
        <v>537</v>
      </c>
      <c r="C76" s="3" t="s">
        <v>32</v>
      </c>
      <c r="D76" s="3" t="s">
        <v>43</v>
      </c>
      <c r="E76" s="3" t="s">
        <v>35</v>
      </c>
      <c r="F76" s="3" t="s">
        <v>538</v>
      </c>
      <c r="G76" s="3" t="s">
        <v>122</v>
      </c>
      <c r="H76" s="3">
        <v>1000</v>
      </c>
      <c r="I76" s="8">
        <v>0</v>
      </c>
      <c r="J76" s="3"/>
    </row>
    <row r="77" spans="1:10" x14ac:dyDescent="0.25">
      <c r="A77" s="3" t="s">
        <v>160</v>
      </c>
      <c r="B77" s="3" t="s">
        <v>555</v>
      </c>
      <c r="C77" s="3" t="s">
        <v>32</v>
      </c>
      <c r="D77" s="3" t="s">
        <v>43</v>
      </c>
      <c r="E77" s="3" t="s">
        <v>35</v>
      </c>
      <c r="F77" s="3" t="s">
        <v>542</v>
      </c>
      <c r="G77" s="3" t="s">
        <v>122</v>
      </c>
      <c r="H77" s="3">
        <v>1000</v>
      </c>
      <c r="I77" s="8">
        <v>0</v>
      </c>
      <c r="J77" s="3"/>
    </row>
    <row r="78" spans="1:10" x14ac:dyDescent="0.25">
      <c r="A78" s="3" t="s">
        <v>160</v>
      </c>
      <c r="B78" s="3" t="s">
        <v>549</v>
      </c>
      <c r="C78" s="3" t="s">
        <v>74</v>
      </c>
      <c r="D78" s="3" t="s">
        <v>43</v>
      </c>
      <c r="E78" s="3" t="s">
        <v>35</v>
      </c>
      <c r="F78" s="3" t="s">
        <v>542</v>
      </c>
      <c r="G78" s="3" t="s">
        <v>122</v>
      </c>
      <c r="H78" s="3">
        <v>5</v>
      </c>
      <c r="I78" s="8">
        <v>0</v>
      </c>
      <c r="J78" s="3"/>
    </row>
    <row r="79" spans="1:10" x14ac:dyDescent="0.25">
      <c r="A79" s="3" t="s">
        <v>160</v>
      </c>
      <c r="B79" s="3" t="s">
        <v>553</v>
      </c>
      <c r="C79" s="3" t="s">
        <v>37</v>
      </c>
      <c r="D79" s="3" t="s">
        <v>43</v>
      </c>
      <c r="E79" s="3" t="s">
        <v>35</v>
      </c>
      <c r="F79" s="3" t="s">
        <v>531</v>
      </c>
      <c r="G79" s="3" t="s">
        <v>122</v>
      </c>
      <c r="H79" s="3">
        <v>1</v>
      </c>
      <c r="I79" s="8">
        <v>0</v>
      </c>
      <c r="J79" s="3"/>
    </row>
    <row r="80" spans="1:10" x14ac:dyDescent="0.25">
      <c r="A80" s="3" t="s">
        <v>160</v>
      </c>
      <c r="B80" s="3" t="s">
        <v>555</v>
      </c>
      <c r="C80" s="3" t="s">
        <v>37</v>
      </c>
      <c r="D80" s="3" t="s">
        <v>43</v>
      </c>
      <c r="E80" s="3" t="s">
        <v>35</v>
      </c>
      <c r="F80" s="3" t="s">
        <v>542</v>
      </c>
      <c r="G80" s="3" t="s">
        <v>122</v>
      </c>
      <c r="H80" s="3">
        <v>1</v>
      </c>
      <c r="I80" s="8">
        <v>0</v>
      </c>
      <c r="J80" s="3"/>
    </row>
    <row r="81" spans="1:10" x14ac:dyDescent="0.25">
      <c r="A81" s="3" t="s">
        <v>160</v>
      </c>
      <c r="B81" s="3" t="s">
        <v>532</v>
      </c>
      <c r="C81" s="3" t="s">
        <v>37</v>
      </c>
      <c r="D81" s="3" t="s">
        <v>43</v>
      </c>
      <c r="E81" s="3" t="s">
        <v>35</v>
      </c>
      <c r="F81" s="3" t="s">
        <v>533</v>
      </c>
      <c r="G81" s="3" t="s">
        <v>122</v>
      </c>
      <c r="H81" s="3">
        <v>1</v>
      </c>
      <c r="I81" s="8">
        <v>0</v>
      </c>
      <c r="J81" s="3"/>
    </row>
    <row r="82" spans="1:10" x14ac:dyDescent="0.25">
      <c r="A82" s="9" t="s">
        <v>158</v>
      </c>
      <c r="B82" s="9" t="s">
        <v>584</v>
      </c>
      <c r="C82" s="9" t="s">
        <v>32</v>
      </c>
      <c r="D82" s="9" t="s">
        <v>43</v>
      </c>
      <c r="E82" s="9" t="s">
        <v>35</v>
      </c>
      <c r="F82" s="9" t="s">
        <v>542</v>
      </c>
      <c r="G82" s="9" t="s">
        <v>104</v>
      </c>
      <c r="H82" s="9">
        <v>1000</v>
      </c>
      <c r="I82" s="10">
        <v>0</v>
      </c>
      <c r="J82" s="3"/>
    </row>
    <row r="83" spans="1:10" x14ac:dyDescent="0.25">
      <c r="A83" s="9" t="s">
        <v>609</v>
      </c>
      <c r="B83" s="9" t="s">
        <v>589</v>
      </c>
      <c r="C83" s="9" t="s">
        <v>32</v>
      </c>
      <c r="D83" s="9" t="s">
        <v>43</v>
      </c>
      <c r="E83" s="9" t="s">
        <v>35</v>
      </c>
      <c r="F83" s="9" t="s">
        <v>545</v>
      </c>
      <c r="G83" s="9" t="s">
        <v>104</v>
      </c>
      <c r="H83" s="9">
        <v>1000</v>
      </c>
      <c r="I83" s="10">
        <v>0</v>
      </c>
      <c r="J83" s="3"/>
    </row>
    <row r="84" spans="1:10" x14ac:dyDescent="0.25">
      <c r="A84" s="9" t="s">
        <v>139</v>
      </c>
      <c r="B84" s="9" t="s">
        <v>581</v>
      </c>
      <c r="C84" s="9" t="s">
        <v>32</v>
      </c>
      <c r="D84" s="9" t="s">
        <v>535</v>
      </c>
      <c r="E84" s="9" t="s">
        <v>35</v>
      </c>
      <c r="F84" s="9" t="s">
        <v>533</v>
      </c>
      <c r="G84" s="9" t="s">
        <v>108</v>
      </c>
      <c r="H84" s="9">
        <v>1000</v>
      </c>
      <c r="I84" s="10">
        <v>0</v>
      </c>
      <c r="J84" s="3"/>
    </row>
    <row r="85" spans="1:10" x14ac:dyDescent="0.25">
      <c r="A85" s="9" t="s">
        <v>139</v>
      </c>
      <c r="B85" s="9" t="s">
        <v>579</v>
      </c>
      <c r="C85" s="9" t="s">
        <v>32</v>
      </c>
      <c r="D85" s="9" t="s">
        <v>31</v>
      </c>
      <c r="E85" s="9" t="s">
        <v>35</v>
      </c>
      <c r="F85" s="9" t="s">
        <v>531</v>
      </c>
      <c r="G85" s="9" t="s">
        <v>580</v>
      </c>
      <c r="H85" s="9">
        <v>1000</v>
      </c>
      <c r="I85" s="10">
        <v>0</v>
      </c>
      <c r="J85" s="3"/>
    </row>
    <row r="86" spans="1:10" x14ac:dyDescent="0.25">
      <c r="A86" s="9" t="s">
        <v>139</v>
      </c>
      <c r="B86" s="9" t="s">
        <v>576</v>
      </c>
      <c r="C86" s="9" t="s">
        <v>32</v>
      </c>
      <c r="D86" s="9" t="s">
        <v>535</v>
      </c>
      <c r="E86" s="9" t="s">
        <v>35</v>
      </c>
      <c r="F86" s="9" t="s">
        <v>533</v>
      </c>
      <c r="G86" s="9" t="s">
        <v>93</v>
      </c>
      <c r="H86" s="9">
        <v>150</v>
      </c>
      <c r="I86" s="10">
        <v>0</v>
      </c>
      <c r="J86" s="3"/>
    </row>
    <row r="87" spans="1:10" x14ac:dyDescent="0.25">
      <c r="A87" s="9" t="s">
        <v>139</v>
      </c>
      <c r="B87" s="9" t="s">
        <v>600</v>
      </c>
      <c r="C87" s="9" t="s">
        <v>32</v>
      </c>
      <c r="D87" s="9" t="s">
        <v>535</v>
      </c>
      <c r="E87" s="9" t="s">
        <v>35</v>
      </c>
      <c r="F87" s="9" t="s">
        <v>542</v>
      </c>
      <c r="G87" s="9" t="s">
        <v>93</v>
      </c>
      <c r="H87" s="9">
        <v>150</v>
      </c>
      <c r="I87" s="10">
        <v>0</v>
      </c>
      <c r="J87" s="3"/>
    </row>
    <row r="88" spans="1:10" x14ac:dyDescent="0.25">
      <c r="A88" s="9" t="s">
        <v>139</v>
      </c>
      <c r="B88" s="9" t="s">
        <v>586</v>
      </c>
      <c r="C88" s="9" t="s">
        <v>32</v>
      </c>
      <c r="D88" s="9" t="s">
        <v>535</v>
      </c>
      <c r="E88" s="9" t="s">
        <v>35</v>
      </c>
      <c r="F88" s="9" t="s">
        <v>542</v>
      </c>
      <c r="G88" s="9" t="s">
        <v>93</v>
      </c>
      <c r="H88" s="9">
        <v>150</v>
      </c>
      <c r="I88" s="10">
        <v>0</v>
      </c>
      <c r="J88" s="3"/>
    </row>
    <row r="89" spans="1:10" x14ac:dyDescent="0.25">
      <c r="A89" s="9" t="s">
        <v>139</v>
      </c>
      <c r="B89" s="9" t="s">
        <v>579</v>
      </c>
      <c r="C89" s="9" t="s">
        <v>74</v>
      </c>
      <c r="D89" s="9" t="s">
        <v>31</v>
      </c>
      <c r="E89" s="9" t="s">
        <v>35</v>
      </c>
      <c r="F89" s="9" t="s">
        <v>542</v>
      </c>
      <c r="G89" s="9" t="s">
        <v>93</v>
      </c>
      <c r="H89" s="9">
        <v>5</v>
      </c>
      <c r="I89" s="10">
        <v>0</v>
      </c>
      <c r="J89" s="3"/>
    </row>
    <row r="90" spans="1:10" x14ac:dyDescent="0.25">
      <c r="A90" s="9" t="s">
        <v>139</v>
      </c>
      <c r="B90" s="9" t="s">
        <v>575</v>
      </c>
      <c r="C90" s="9" t="s">
        <v>74</v>
      </c>
      <c r="D90" s="9" t="s">
        <v>43</v>
      </c>
      <c r="E90" s="9" t="s">
        <v>35</v>
      </c>
      <c r="F90" s="9" t="s">
        <v>536</v>
      </c>
      <c r="G90" s="9" t="s">
        <v>365</v>
      </c>
      <c r="H90" s="9">
        <v>5</v>
      </c>
      <c r="I90" s="10">
        <v>0</v>
      </c>
      <c r="J90" s="3"/>
    </row>
    <row r="91" spans="1:10" x14ac:dyDescent="0.25">
      <c r="A91" s="9" t="s">
        <v>139</v>
      </c>
      <c r="B91" s="9" t="s">
        <v>600</v>
      </c>
      <c r="C91" s="9" t="s">
        <v>74</v>
      </c>
      <c r="D91" s="9" t="s">
        <v>535</v>
      </c>
      <c r="E91" s="9" t="s">
        <v>35</v>
      </c>
      <c r="F91" s="9" t="s">
        <v>542</v>
      </c>
      <c r="G91" s="9" t="s">
        <v>93</v>
      </c>
      <c r="H91" s="9">
        <v>5</v>
      </c>
      <c r="I91" s="10">
        <v>0</v>
      </c>
      <c r="J91" s="3"/>
    </row>
    <row r="92" spans="1:10" x14ac:dyDescent="0.25">
      <c r="A92" s="9" t="s">
        <v>139</v>
      </c>
      <c r="B92" s="9" t="s">
        <v>597</v>
      </c>
      <c r="C92" s="9" t="s">
        <v>74</v>
      </c>
      <c r="D92" s="9" t="s">
        <v>43</v>
      </c>
      <c r="E92" s="9" t="s">
        <v>35</v>
      </c>
      <c r="F92" s="9" t="s">
        <v>538</v>
      </c>
      <c r="G92" s="9" t="s">
        <v>365</v>
      </c>
      <c r="H92" s="9">
        <v>5</v>
      </c>
      <c r="I92" s="10">
        <v>0</v>
      </c>
      <c r="J92" s="3"/>
    </row>
    <row r="93" spans="1:10" x14ac:dyDescent="0.25">
      <c r="A93" s="9" t="s">
        <v>139</v>
      </c>
      <c r="B93" s="9" t="s">
        <v>596</v>
      </c>
      <c r="C93" s="9" t="s">
        <v>74</v>
      </c>
      <c r="D93" s="9" t="s">
        <v>43</v>
      </c>
      <c r="E93" s="9" t="s">
        <v>35</v>
      </c>
      <c r="F93" s="9" t="s">
        <v>536</v>
      </c>
      <c r="G93" s="9" t="s">
        <v>365</v>
      </c>
      <c r="H93" s="9">
        <v>5</v>
      </c>
      <c r="I93" s="10">
        <v>0</v>
      </c>
      <c r="J93" s="3"/>
    </row>
    <row r="94" spans="1:10" x14ac:dyDescent="0.25">
      <c r="A94" s="9" t="s">
        <v>139</v>
      </c>
      <c r="B94" s="9" t="s">
        <v>583</v>
      </c>
      <c r="C94" s="9" t="s">
        <v>74</v>
      </c>
      <c r="D94" s="9" t="s">
        <v>43</v>
      </c>
      <c r="E94" s="9" t="s">
        <v>35</v>
      </c>
      <c r="F94" s="9" t="s">
        <v>536</v>
      </c>
      <c r="G94" s="9" t="s">
        <v>365</v>
      </c>
      <c r="H94" s="9">
        <v>5</v>
      </c>
      <c r="I94" s="10">
        <v>0</v>
      </c>
      <c r="J94" s="3"/>
    </row>
    <row r="95" spans="1:10" x14ac:dyDescent="0.25">
      <c r="A95" s="9" t="s">
        <v>139</v>
      </c>
      <c r="B95" s="9" t="s">
        <v>593</v>
      </c>
      <c r="C95" s="9" t="s">
        <v>74</v>
      </c>
      <c r="D95" s="9" t="s">
        <v>43</v>
      </c>
      <c r="E95" s="9" t="s">
        <v>35</v>
      </c>
      <c r="F95" s="9" t="s">
        <v>536</v>
      </c>
      <c r="G95" s="9" t="s">
        <v>365</v>
      </c>
      <c r="H95" s="9">
        <v>5</v>
      </c>
      <c r="I95" s="10">
        <v>0</v>
      </c>
      <c r="J95" s="3"/>
    </row>
    <row r="96" spans="1:10" x14ac:dyDescent="0.25">
      <c r="A96" s="9" t="s">
        <v>139</v>
      </c>
      <c r="B96" s="9" t="s">
        <v>581</v>
      </c>
      <c r="C96" s="9" t="s">
        <v>74</v>
      </c>
      <c r="D96" s="9" t="s">
        <v>535</v>
      </c>
      <c r="E96" s="9" t="s">
        <v>35</v>
      </c>
      <c r="F96" s="9" t="s">
        <v>533</v>
      </c>
      <c r="G96" s="9" t="s">
        <v>108</v>
      </c>
      <c r="H96" s="9">
        <v>5</v>
      </c>
      <c r="I96" s="10">
        <v>0</v>
      </c>
      <c r="J96" s="3"/>
    </row>
    <row r="97" spans="1:10" x14ac:dyDescent="0.25">
      <c r="A97" s="9" t="s">
        <v>113</v>
      </c>
      <c r="B97" s="9" t="s">
        <v>598</v>
      </c>
      <c r="C97" s="9" t="s">
        <v>32</v>
      </c>
      <c r="D97" s="9" t="s">
        <v>43</v>
      </c>
      <c r="E97" s="9" t="s">
        <v>35</v>
      </c>
      <c r="F97" s="9" t="s">
        <v>536</v>
      </c>
      <c r="G97" s="9" t="s">
        <v>101</v>
      </c>
      <c r="H97" s="9">
        <v>1000</v>
      </c>
      <c r="I97" s="10">
        <v>0</v>
      </c>
      <c r="J97" s="3"/>
    </row>
    <row r="98" spans="1:10" x14ac:dyDescent="0.25">
      <c r="A98" s="9" t="s">
        <v>113</v>
      </c>
      <c r="B98" s="9" t="s">
        <v>590</v>
      </c>
      <c r="C98" s="9" t="s">
        <v>32</v>
      </c>
      <c r="D98" s="9" t="s">
        <v>535</v>
      </c>
      <c r="E98" s="9" t="s">
        <v>35</v>
      </c>
      <c r="F98" s="9" t="s">
        <v>533</v>
      </c>
      <c r="G98" s="9" t="s">
        <v>108</v>
      </c>
      <c r="H98" s="9">
        <v>1000</v>
      </c>
      <c r="I98" s="10">
        <v>0</v>
      </c>
      <c r="J98" s="3"/>
    </row>
    <row r="99" spans="1:10" x14ac:dyDescent="0.25">
      <c r="A99" s="9" t="s">
        <v>113</v>
      </c>
      <c r="B99" s="9" t="s">
        <v>592</v>
      </c>
      <c r="C99" s="9" t="s">
        <v>74</v>
      </c>
      <c r="D99" s="9" t="s">
        <v>43</v>
      </c>
      <c r="E99" s="9" t="s">
        <v>35</v>
      </c>
      <c r="F99" s="9" t="s">
        <v>536</v>
      </c>
      <c r="G99" s="9" t="s">
        <v>365</v>
      </c>
      <c r="H99" s="9">
        <v>5</v>
      </c>
      <c r="I99" s="10">
        <v>0</v>
      </c>
      <c r="J99" s="3"/>
    </row>
    <row r="100" spans="1:10" x14ac:dyDescent="0.25">
      <c r="A100" s="9" t="s">
        <v>113</v>
      </c>
      <c r="B100" s="9" t="s">
        <v>598</v>
      </c>
      <c r="C100" s="9" t="s">
        <v>74</v>
      </c>
      <c r="D100" s="9" t="s">
        <v>43</v>
      </c>
      <c r="E100" s="9" t="s">
        <v>35</v>
      </c>
      <c r="F100" s="9" t="s">
        <v>536</v>
      </c>
      <c r="G100" s="9" t="s">
        <v>101</v>
      </c>
      <c r="H100" s="9">
        <v>5</v>
      </c>
      <c r="I100" s="10">
        <v>0</v>
      </c>
      <c r="J100" s="3"/>
    </row>
    <row r="101" spans="1:10" x14ac:dyDescent="0.25">
      <c r="A101" s="9" t="s">
        <v>113</v>
      </c>
      <c r="B101" s="9" t="s">
        <v>595</v>
      </c>
      <c r="C101" s="9" t="s">
        <v>74</v>
      </c>
      <c r="D101" s="9" t="s">
        <v>43</v>
      </c>
      <c r="E101" s="9" t="s">
        <v>35</v>
      </c>
      <c r="F101" s="9" t="s">
        <v>536</v>
      </c>
      <c r="G101" s="9" t="s">
        <v>365</v>
      </c>
      <c r="H101" s="9">
        <v>5</v>
      </c>
      <c r="I101" s="10">
        <v>0</v>
      </c>
      <c r="J101" s="3"/>
    </row>
    <row r="102" spans="1:10" x14ac:dyDescent="0.25">
      <c r="A102" s="9" t="s">
        <v>113</v>
      </c>
      <c r="B102" s="9" t="s">
        <v>42</v>
      </c>
      <c r="C102" s="9" t="s">
        <v>74</v>
      </c>
      <c r="D102" s="9" t="s">
        <v>43</v>
      </c>
      <c r="E102" s="9" t="s">
        <v>35</v>
      </c>
      <c r="F102" s="9" t="s">
        <v>538</v>
      </c>
      <c r="G102" s="9" t="s">
        <v>578</v>
      </c>
      <c r="H102" s="9">
        <v>5</v>
      </c>
      <c r="I102" s="10">
        <v>0</v>
      </c>
      <c r="J102" s="3"/>
    </row>
    <row r="103" spans="1:10" x14ac:dyDescent="0.25">
      <c r="A103" s="9" t="s">
        <v>113</v>
      </c>
      <c r="B103" s="9" t="s">
        <v>591</v>
      </c>
      <c r="C103" s="9" t="s">
        <v>74</v>
      </c>
      <c r="D103" s="9" t="s">
        <v>43</v>
      </c>
      <c r="E103" s="9" t="s">
        <v>35</v>
      </c>
      <c r="F103" s="9" t="s">
        <v>536</v>
      </c>
      <c r="G103" s="9" t="s">
        <v>365</v>
      </c>
      <c r="H103" s="9">
        <v>5</v>
      </c>
      <c r="I103" s="10">
        <v>0</v>
      </c>
      <c r="J103" s="3"/>
    </row>
    <row r="104" spans="1:10" x14ac:dyDescent="0.25">
      <c r="A104" s="9" t="s">
        <v>113</v>
      </c>
      <c r="B104" s="9" t="s">
        <v>565</v>
      </c>
      <c r="C104" s="9" t="s">
        <v>74</v>
      </c>
      <c r="D104" s="9" t="s">
        <v>43</v>
      </c>
      <c r="E104" s="9" t="s">
        <v>35</v>
      </c>
      <c r="F104" s="9" t="s">
        <v>551</v>
      </c>
      <c r="G104" s="9" t="s">
        <v>108</v>
      </c>
      <c r="H104" s="9">
        <v>5</v>
      </c>
      <c r="I104" s="10">
        <v>0</v>
      </c>
      <c r="J104" s="3"/>
    </row>
    <row r="105" spans="1:10" x14ac:dyDescent="0.25">
      <c r="A105" s="9" t="s">
        <v>113</v>
      </c>
      <c r="B105" s="9" t="s">
        <v>552</v>
      </c>
      <c r="C105" s="9" t="s">
        <v>74</v>
      </c>
      <c r="D105" s="9" t="s">
        <v>43</v>
      </c>
      <c r="E105" s="9" t="s">
        <v>35</v>
      </c>
      <c r="F105" s="9" t="s">
        <v>551</v>
      </c>
      <c r="G105" s="9" t="s">
        <v>104</v>
      </c>
      <c r="H105" s="9">
        <v>5</v>
      </c>
      <c r="I105" s="10">
        <v>0</v>
      </c>
      <c r="J105" s="3"/>
    </row>
    <row r="106" spans="1:10" x14ac:dyDescent="0.25">
      <c r="A106" s="9" t="s">
        <v>113</v>
      </c>
      <c r="B106" s="9" t="s">
        <v>587</v>
      </c>
      <c r="C106" s="9" t="s">
        <v>74</v>
      </c>
      <c r="D106" s="9" t="s">
        <v>43</v>
      </c>
      <c r="E106" s="9" t="s">
        <v>35</v>
      </c>
      <c r="F106" s="9" t="s">
        <v>536</v>
      </c>
      <c r="G106" s="9" t="s">
        <v>365</v>
      </c>
      <c r="H106" s="9">
        <v>5</v>
      </c>
      <c r="I106" s="10">
        <v>0</v>
      </c>
      <c r="J106" s="3"/>
    </row>
    <row r="107" spans="1:10" x14ac:dyDescent="0.25">
      <c r="A107" s="9" t="s">
        <v>113</v>
      </c>
      <c r="B107" s="9" t="s">
        <v>588</v>
      </c>
      <c r="C107" s="9" t="s">
        <v>74</v>
      </c>
      <c r="D107" s="9" t="s">
        <v>43</v>
      </c>
      <c r="E107" s="9" t="s">
        <v>35</v>
      </c>
      <c r="F107" s="9" t="s">
        <v>536</v>
      </c>
      <c r="G107" s="9" t="s">
        <v>365</v>
      </c>
      <c r="H107" s="9">
        <v>5</v>
      </c>
      <c r="I107" s="10">
        <v>0</v>
      </c>
      <c r="J107" s="3"/>
    </row>
    <row r="108" spans="1:10" x14ac:dyDescent="0.25">
      <c r="A108" s="9" t="s">
        <v>160</v>
      </c>
      <c r="B108" s="9" t="s">
        <v>594</v>
      </c>
      <c r="C108" s="9" t="s">
        <v>32</v>
      </c>
      <c r="D108" s="9" t="s">
        <v>43</v>
      </c>
      <c r="E108" s="9" t="s">
        <v>35</v>
      </c>
      <c r="F108" s="9" t="s">
        <v>551</v>
      </c>
      <c r="G108" s="9" t="s">
        <v>93</v>
      </c>
      <c r="H108" s="9">
        <v>1000</v>
      </c>
      <c r="I108" s="10">
        <v>0</v>
      </c>
      <c r="J108" s="3"/>
    </row>
    <row r="109" spans="1:10" x14ac:dyDescent="0.25">
      <c r="A109" s="9" t="s">
        <v>160</v>
      </c>
      <c r="B109" s="9" t="s">
        <v>582</v>
      </c>
      <c r="C109" s="9" t="s">
        <v>32</v>
      </c>
      <c r="D109" s="9" t="s">
        <v>43</v>
      </c>
      <c r="E109" s="9" t="s">
        <v>35</v>
      </c>
      <c r="F109" s="9" t="s">
        <v>531</v>
      </c>
      <c r="G109" s="9" t="s">
        <v>93</v>
      </c>
      <c r="H109" s="9">
        <v>1000</v>
      </c>
      <c r="I109" s="10">
        <v>0</v>
      </c>
      <c r="J109" s="3"/>
    </row>
    <row r="110" spans="1:10" x14ac:dyDescent="0.25">
      <c r="A110" s="9" t="s">
        <v>160</v>
      </c>
      <c r="B110" s="9" t="s">
        <v>585</v>
      </c>
      <c r="C110" s="9" t="s">
        <v>32</v>
      </c>
      <c r="D110" s="9" t="s">
        <v>43</v>
      </c>
      <c r="E110" s="9" t="s">
        <v>35</v>
      </c>
      <c r="F110" s="9" t="s">
        <v>531</v>
      </c>
      <c r="G110" s="9" t="s">
        <v>104</v>
      </c>
      <c r="H110" s="9">
        <v>1000</v>
      </c>
      <c r="I110" s="10">
        <v>0</v>
      </c>
      <c r="J110" s="3"/>
    </row>
    <row r="111" spans="1:10" x14ac:dyDescent="0.25">
      <c r="A111" s="9" t="s">
        <v>160</v>
      </c>
      <c r="B111" s="9" t="s">
        <v>577</v>
      </c>
      <c r="C111" s="9" t="s">
        <v>32</v>
      </c>
      <c r="D111" s="9" t="s">
        <v>43</v>
      </c>
      <c r="E111" s="9" t="s">
        <v>35</v>
      </c>
      <c r="F111" s="9" t="s">
        <v>542</v>
      </c>
      <c r="G111" s="9" t="s">
        <v>93</v>
      </c>
      <c r="H111" s="9">
        <v>1000</v>
      </c>
      <c r="I111" s="10">
        <v>0</v>
      </c>
      <c r="J111" s="3"/>
    </row>
    <row r="112" spans="1:10" x14ac:dyDescent="0.25">
      <c r="A112" s="9" t="s">
        <v>160</v>
      </c>
      <c r="B112" s="9" t="s">
        <v>599</v>
      </c>
      <c r="C112" s="9" t="s">
        <v>32</v>
      </c>
      <c r="D112" s="9" t="s">
        <v>43</v>
      </c>
      <c r="E112" s="9" t="s">
        <v>35</v>
      </c>
      <c r="F112" s="9" t="s">
        <v>531</v>
      </c>
      <c r="G112" s="9" t="s">
        <v>104</v>
      </c>
      <c r="H112" s="9">
        <v>1000</v>
      </c>
      <c r="I112" s="10">
        <v>0</v>
      </c>
      <c r="J112" s="3"/>
    </row>
    <row r="113" spans="1:10" x14ac:dyDescent="0.25">
      <c r="A113" s="9" t="s">
        <v>160</v>
      </c>
      <c r="B113" s="9" t="s">
        <v>574</v>
      </c>
      <c r="C113" s="9" t="s">
        <v>32</v>
      </c>
      <c r="D113" s="9" t="s">
        <v>43</v>
      </c>
      <c r="E113" s="9" t="s">
        <v>35</v>
      </c>
      <c r="F113" s="9" t="s">
        <v>533</v>
      </c>
      <c r="G113" s="9" t="s">
        <v>93</v>
      </c>
      <c r="H113" s="9">
        <v>1000</v>
      </c>
      <c r="I113" s="10">
        <v>0</v>
      </c>
      <c r="J113" s="3"/>
    </row>
    <row r="114" spans="1:10" x14ac:dyDescent="0.25">
      <c r="A114" s="9" t="s">
        <v>160</v>
      </c>
      <c r="B114" s="9" t="s">
        <v>601</v>
      </c>
      <c r="C114" s="9" t="s">
        <v>32</v>
      </c>
      <c r="D114" s="9" t="s">
        <v>43</v>
      </c>
      <c r="E114" s="9" t="s">
        <v>35</v>
      </c>
      <c r="F114" s="9" t="s">
        <v>542</v>
      </c>
      <c r="G114" s="9" t="s">
        <v>104</v>
      </c>
      <c r="H114" s="9">
        <v>150</v>
      </c>
      <c r="I114" s="10">
        <v>0</v>
      </c>
      <c r="J114" s="3"/>
    </row>
    <row r="115" spans="1:10" x14ac:dyDescent="0.25">
      <c r="A115" s="9" t="s">
        <v>160</v>
      </c>
      <c r="B115" s="9" t="s">
        <v>560</v>
      </c>
      <c r="C115" s="9" t="s">
        <v>74</v>
      </c>
      <c r="D115" s="9" t="s">
        <v>43</v>
      </c>
      <c r="E115" s="9" t="s">
        <v>35</v>
      </c>
      <c r="F115" s="9" t="s">
        <v>551</v>
      </c>
      <c r="G115" s="9" t="s">
        <v>104</v>
      </c>
      <c r="H115" s="9">
        <v>5</v>
      </c>
      <c r="I115" s="10">
        <v>0</v>
      </c>
      <c r="J115" s="3"/>
    </row>
    <row r="116" spans="1:10" x14ac:dyDescent="0.25">
      <c r="A116" s="9" t="s">
        <v>160</v>
      </c>
      <c r="B116" s="9" t="s">
        <v>574</v>
      </c>
      <c r="C116" s="9" t="s">
        <v>74</v>
      </c>
      <c r="D116" s="9" t="s">
        <v>43</v>
      </c>
      <c r="E116" s="9" t="s">
        <v>35</v>
      </c>
      <c r="F116" s="9" t="s">
        <v>533</v>
      </c>
      <c r="G116" s="9" t="s">
        <v>93</v>
      </c>
      <c r="H116" s="9">
        <v>5</v>
      </c>
      <c r="I116" s="10">
        <v>0</v>
      </c>
      <c r="J116" s="3"/>
    </row>
    <row r="117" spans="1:10" x14ac:dyDescent="0.25">
      <c r="A117" s="9" t="s">
        <v>160</v>
      </c>
      <c r="B117" s="9" t="s">
        <v>582</v>
      </c>
      <c r="C117" s="9" t="s">
        <v>74</v>
      </c>
      <c r="D117" s="9" t="s">
        <v>43</v>
      </c>
      <c r="E117" s="9" t="s">
        <v>35</v>
      </c>
      <c r="F117" s="9" t="s">
        <v>531</v>
      </c>
      <c r="G117" s="9" t="s">
        <v>93</v>
      </c>
      <c r="H117" s="9">
        <v>5</v>
      </c>
      <c r="I117" s="10">
        <v>0</v>
      </c>
      <c r="J117" s="3"/>
    </row>
    <row r="118" spans="1:10" x14ac:dyDescent="0.25">
      <c r="A118" s="9" t="s">
        <v>160</v>
      </c>
      <c r="B118" s="9" t="s">
        <v>594</v>
      </c>
      <c r="C118" s="9" t="s">
        <v>74</v>
      </c>
      <c r="D118" s="9" t="s">
        <v>43</v>
      </c>
      <c r="E118" s="9" t="s">
        <v>35</v>
      </c>
      <c r="F118" s="9" t="s">
        <v>551</v>
      </c>
      <c r="G118" s="9" t="s">
        <v>93</v>
      </c>
      <c r="H118" s="9">
        <v>5</v>
      </c>
      <c r="I118" s="10">
        <v>0</v>
      </c>
      <c r="J118" s="3"/>
    </row>
  </sheetData>
  <sheetProtection formatCells="0" formatColumns="0" formatRows="0" insertColumns="0" insertRows="0" insertHyperlinks="0" deleteColumns="0" deleteRows="0" sort="0" autoFilter="0" pivotTables="0"/>
  <mergeCells count="22">
    <mergeCell ref="A1:B1"/>
    <mergeCell ref="C1:E1"/>
    <mergeCell ref="A2:B2"/>
    <mergeCell ref="C2:E2"/>
    <mergeCell ref="A3:B3"/>
    <mergeCell ref="C3:E3"/>
    <mergeCell ref="A4:B4"/>
    <mergeCell ref="C4:E4"/>
    <mergeCell ref="A5:B5"/>
    <mergeCell ref="C5:E5"/>
    <mergeCell ref="A6:B6"/>
    <mergeCell ref="C6:E6"/>
    <mergeCell ref="D29:E29"/>
    <mergeCell ref="A34:B34"/>
    <mergeCell ref="A36:I36"/>
    <mergeCell ref="A41:J41"/>
    <mergeCell ref="A7:B7"/>
    <mergeCell ref="C7:E7"/>
    <mergeCell ref="A9:B9"/>
    <mergeCell ref="D11:E11"/>
    <mergeCell ref="D19:E19"/>
    <mergeCell ref="A27:B2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8745A-B118-454C-9BD0-FC4479EDE96F}">
  <dimension ref="A1:J119"/>
  <sheetViews>
    <sheetView workbookViewId="0">
      <selection activeCell="A119" sqref="A119"/>
    </sheetView>
  </sheetViews>
  <sheetFormatPr defaultRowHeight="15" x14ac:dyDescent="0.25"/>
  <cols>
    <col min="1" max="1" width="30.875" style="1" bestFit="1" customWidth="1"/>
    <col min="2" max="2" width="19.5" style="1" bestFit="1" customWidth="1"/>
    <col min="3" max="3" width="14.375" style="1" bestFit="1" customWidth="1"/>
    <col min="4" max="4" width="81.5" style="1" bestFit="1" customWidth="1"/>
    <col min="5" max="5" width="11.25" style="1" bestFit="1" customWidth="1"/>
    <col min="6" max="6" width="10.25" style="1" bestFit="1" customWidth="1"/>
    <col min="7" max="7" width="36" style="1" bestFit="1" customWidth="1"/>
    <col min="8" max="8" width="8.125" style="1" bestFit="1" customWidth="1"/>
    <col min="9" max="10" width="17.5" style="1" bestFit="1" customWidth="1"/>
    <col min="11" max="16384" width="9" style="1"/>
  </cols>
  <sheetData>
    <row r="1" spans="1:9" x14ac:dyDescent="0.25">
      <c r="A1" s="435" t="s">
        <v>0</v>
      </c>
      <c r="B1" s="435"/>
      <c r="C1" s="435" t="s">
        <v>151</v>
      </c>
      <c r="D1" s="435"/>
      <c r="E1" s="435"/>
    </row>
    <row r="2" spans="1:9" x14ac:dyDescent="0.25">
      <c r="A2" s="435" t="s">
        <v>2</v>
      </c>
      <c r="B2" s="435"/>
      <c r="C2" s="435" t="s">
        <v>603</v>
      </c>
      <c r="D2" s="435"/>
      <c r="E2" s="435"/>
    </row>
    <row r="3" spans="1:9" x14ac:dyDescent="0.25">
      <c r="A3" s="435" t="s">
        <v>4</v>
      </c>
      <c r="B3" s="435"/>
      <c r="C3" s="435" t="s">
        <v>604</v>
      </c>
      <c r="D3" s="435"/>
      <c r="E3" s="435"/>
    </row>
    <row r="4" spans="1:9" x14ac:dyDescent="0.25">
      <c r="A4" s="435" t="s">
        <v>6</v>
      </c>
      <c r="B4" s="435"/>
      <c r="C4" s="436">
        <v>66062</v>
      </c>
      <c r="D4" s="435"/>
      <c r="E4" s="435"/>
    </row>
    <row r="5" spans="1:9" x14ac:dyDescent="0.25">
      <c r="A5" s="435" t="s">
        <v>7</v>
      </c>
      <c r="B5" s="435"/>
      <c r="C5" s="435" t="s">
        <v>1</v>
      </c>
      <c r="D5" s="435"/>
      <c r="E5" s="435"/>
    </row>
    <row r="6" spans="1:9" x14ac:dyDescent="0.25">
      <c r="A6" s="435" t="s">
        <v>8</v>
      </c>
      <c r="B6" s="435"/>
      <c r="C6" s="435" t="s">
        <v>1</v>
      </c>
      <c r="D6" s="435"/>
      <c r="E6" s="435"/>
    </row>
    <row r="7" spans="1:9" x14ac:dyDescent="0.25">
      <c r="A7" s="435" t="s">
        <v>9</v>
      </c>
      <c r="B7" s="435"/>
      <c r="C7" s="435" t="s">
        <v>10</v>
      </c>
      <c r="D7" s="435"/>
      <c r="E7" s="435"/>
    </row>
    <row r="9" spans="1:9" ht="15.75" x14ac:dyDescent="0.25">
      <c r="A9" s="434" t="s">
        <v>11</v>
      </c>
      <c r="B9" s="434"/>
      <c r="C9" s="2"/>
      <c r="D9" s="2"/>
      <c r="E9" s="2"/>
      <c r="F9" s="2"/>
      <c r="G9" s="2"/>
      <c r="H9" s="2"/>
      <c r="I9" s="2"/>
    </row>
    <row r="11" spans="1:9" x14ac:dyDescent="0.25">
      <c r="A11" s="4" t="s">
        <v>115</v>
      </c>
      <c r="B11" s="5" t="s">
        <v>620</v>
      </c>
      <c r="D11" s="432" t="s">
        <v>117</v>
      </c>
      <c r="E11" s="433"/>
    </row>
    <row r="12" spans="1:9" x14ac:dyDescent="0.25">
      <c r="A12" s="9" t="s">
        <v>120</v>
      </c>
      <c r="B12" s="10" t="s">
        <v>621</v>
      </c>
      <c r="D12" s="2" t="s">
        <v>26</v>
      </c>
      <c r="E12" s="2" t="s">
        <v>118</v>
      </c>
    </row>
    <row r="13" spans="1:9" x14ac:dyDescent="0.25">
      <c r="A13" s="6" t="s">
        <v>14</v>
      </c>
      <c r="B13" s="7">
        <v>0</v>
      </c>
      <c r="D13" s="3" t="s">
        <v>119</v>
      </c>
      <c r="E13" s="3">
        <v>3</v>
      </c>
    </row>
    <row r="14" spans="1:9" x14ac:dyDescent="0.25">
      <c r="D14" s="3" t="s">
        <v>122</v>
      </c>
      <c r="E14" s="3">
        <v>3</v>
      </c>
    </row>
    <row r="15" spans="1:9" x14ac:dyDescent="0.25">
      <c r="D15" s="3" t="s">
        <v>123</v>
      </c>
      <c r="E15" s="3">
        <v>0</v>
      </c>
    </row>
    <row r="16" spans="1:9" x14ac:dyDescent="0.25">
      <c r="D16" s="3" t="s">
        <v>124</v>
      </c>
      <c r="E16" s="3">
        <v>0</v>
      </c>
    </row>
    <row r="17" spans="1:9" x14ac:dyDescent="0.25">
      <c r="D17" s="3" t="s">
        <v>125</v>
      </c>
      <c r="E17" s="3" t="s">
        <v>148</v>
      </c>
    </row>
    <row r="19" spans="1:9" x14ac:dyDescent="0.25">
      <c r="D19" s="432" t="s">
        <v>605</v>
      </c>
      <c r="E19" s="433"/>
    </row>
    <row r="20" spans="1:9" x14ac:dyDescent="0.25">
      <c r="D20" s="2" t="s">
        <v>26</v>
      </c>
      <c r="E20" s="2" t="s">
        <v>118</v>
      </c>
    </row>
    <row r="21" spans="1:9" x14ac:dyDescent="0.25">
      <c r="D21" s="3" t="s">
        <v>119</v>
      </c>
      <c r="E21" s="3">
        <v>76</v>
      </c>
    </row>
    <row r="22" spans="1:9" x14ac:dyDescent="0.25">
      <c r="D22" s="3" t="s">
        <v>122</v>
      </c>
      <c r="E22" s="3">
        <v>39</v>
      </c>
    </row>
    <row r="23" spans="1:9" x14ac:dyDescent="0.25">
      <c r="D23" s="3" t="s">
        <v>123</v>
      </c>
      <c r="E23" s="3">
        <v>37</v>
      </c>
    </row>
    <row r="24" spans="1:9" x14ac:dyDescent="0.25">
      <c r="D24" s="3" t="s">
        <v>124</v>
      </c>
      <c r="E24" s="3">
        <v>0</v>
      </c>
    </row>
    <row r="25" spans="1:9" x14ac:dyDescent="0.25">
      <c r="D25" s="3" t="s">
        <v>125</v>
      </c>
      <c r="E25" s="3" t="s">
        <v>606</v>
      </c>
    </row>
    <row r="27" spans="1:9" ht="15.75" x14ac:dyDescent="0.25">
      <c r="A27" s="434" t="s">
        <v>15</v>
      </c>
      <c r="B27" s="434"/>
      <c r="C27" s="2"/>
      <c r="D27" s="2"/>
      <c r="E27" s="2"/>
      <c r="F27" s="2"/>
      <c r="G27" s="2"/>
      <c r="H27" s="2"/>
      <c r="I27" s="2"/>
    </row>
    <row r="29" spans="1:9" x14ac:dyDescent="0.25">
      <c r="D29" s="432" t="s">
        <v>127</v>
      </c>
      <c r="E29" s="433"/>
    </row>
    <row r="30" spans="1:9" x14ac:dyDescent="0.25">
      <c r="D30" s="11" t="s">
        <v>17</v>
      </c>
      <c r="E30" s="11" t="s">
        <v>18</v>
      </c>
    </row>
    <row r="31" spans="1:9" x14ac:dyDescent="0.25">
      <c r="D31" s="12" t="s">
        <v>156</v>
      </c>
      <c r="E31" s="13">
        <v>-1200</v>
      </c>
    </row>
    <row r="34" spans="1:10" ht="15.75" x14ac:dyDescent="0.25">
      <c r="A34" s="434" t="s">
        <v>133</v>
      </c>
      <c r="B34" s="434"/>
      <c r="C34" s="2"/>
      <c r="D34" s="2"/>
      <c r="E34" s="2"/>
      <c r="F34" s="2"/>
      <c r="G34" s="2"/>
      <c r="H34" s="2"/>
      <c r="I34" s="2"/>
    </row>
    <row r="36" spans="1:10" x14ac:dyDescent="0.25">
      <c r="A36" s="432" t="s">
        <v>134</v>
      </c>
      <c r="B36" s="433"/>
      <c r="C36" s="433"/>
      <c r="D36" s="433"/>
      <c r="E36" s="433"/>
      <c r="F36" s="433"/>
      <c r="G36" s="433"/>
      <c r="H36" s="433"/>
      <c r="I36" s="433"/>
    </row>
    <row r="37" spans="1:10" x14ac:dyDescent="0.25">
      <c r="A37" s="2" t="s">
        <v>22</v>
      </c>
      <c r="B37" s="2" t="s">
        <v>24</v>
      </c>
      <c r="C37" s="2" t="s">
        <v>23</v>
      </c>
      <c r="D37" s="2" t="s">
        <v>27</v>
      </c>
      <c r="E37" s="2" t="s">
        <v>25</v>
      </c>
      <c r="F37" s="2" t="s">
        <v>26</v>
      </c>
      <c r="G37" s="2" t="s">
        <v>29</v>
      </c>
      <c r="H37" s="2" t="s">
        <v>135</v>
      </c>
      <c r="I37" s="2" t="s">
        <v>136</v>
      </c>
    </row>
    <row r="38" spans="1:10" x14ac:dyDescent="0.25">
      <c r="A38" s="3" t="s">
        <v>568</v>
      </c>
      <c r="B38" s="3" t="s">
        <v>32</v>
      </c>
      <c r="C38" s="3" t="s">
        <v>43</v>
      </c>
      <c r="D38" s="3" t="s">
        <v>35</v>
      </c>
      <c r="E38" s="3" t="s">
        <v>545</v>
      </c>
      <c r="F38" s="3" t="s">
        <v>122</v>
      </c>
      <c r="G38" s="3">
        <v>1500</v>
      </c>
      <c r="H38" s="8">
        <v>400</v>
      </c>
      <c r="I38" s="3"/>
    </row>
    <row r="39" spans="1:10" x14ac:dyDescent="0.25">
      <c r="A39" s="3" t="s">
        <v>554</v>
      </c>
      <c r="B39" s="3" t="s">
        <v>32</v>
      </c>
      <c r="C39" s="3" t="s">
        <v>43</v>
      </c>
      <c r="D39" s="3" t="s">
        <v>35</v>
      </c>
      <c r="E39" s="3" t="s">
        <v>536</v>
      </c>
      <c r="F39" s="3" t="s">
        <v>122</v>
      </c>
      <c r="G39" s="3">
        <v>1500</v>
      </c>
      <c r="H39" s="8">
        <v>400</v>
      </c>
      <c r="I39" s="3"/>
    </row>
    <row r="40" spans="1:10" x14ac:dyDescent="0.25">
      <c r="A40" s="3" t="s">
        <v>543</v>
      </c>
      <c r="B40" s="3" t="s">
        <v>32</v>
      </c>
      <c r="C40" s="3" t="s">
        <v>43</v>
      </c>
      <c r="D40" s="3" t="s">
        <v>35</v>
      </c>
      <c r="E40" s="3" t="s">
        <v>536</v>
      </c>
      <c r="F40" s="3" t="s">
        <v>122</v>
      </c>
      <c r="G40" s="3">
        <v>1500</v>
      </c>
      <c r="H40" s="8">
        <v>400</v>
      </c>
      <c r="I40" s="3"/>
    </row>
    <row r="42" spans="1:10" x14ac:dyDescent="0.25">
      <c r="A42" s="432" t="s">
        <v>607</v>
      </c>
      <c r="B42" s="433"/>
      <c r="C42" s="433"/>
      <c r="D42" s="433"/>
      <c r="E42" s="433"/>
      <c r="F42" s="433"/>
      <c r="G42" s="433"/>
      <c r="H42" s="433"/>
      <c r="I42" s="433"/>
      <c r="J42" s="433"/>
    </row>
    <row r="43" spans="1:10" x14ac:dyDescent="0.25">
      <c r="A43" s="2" t="s">
        <v>608</v>
      </c>
      <c r="B43" s="2" t="s">
        <v>22</v>
      </c>
      <c r="C43" s="2" t="s">
        <v>24</v>
      </c>
      <c r="D43" s="2" t="s">
        <v>23</v>
      </c>
      <c r="E43" s="2" t="s">
        <v>27</v>
      </c>
      <c r="F43" s="2" t="s">
        <v>25</v>
      </c>
      <c r="G43" s="2" t="s">
        <v>26</v>
      </c>
      <c r="H43" s="2" t="s">
        <v>29</v>
      </c>
      <c r="I43" s="2" t="s">
        <v>135</v>
      </c>
      <c r="J43" s="2" t="s">
        <v>136</v>
      </c>
    </row>
    <row r="44" spans="1:10" x14ac:dyDescent="0.25">
      <c r="A44" s="3" t="s">
        <v>158</v>
      </c>
      <c r="B44" s="3" t="s">
        <v>544</v>
      </c>
      <c r="C44" s="3" t="s">
        <v>32</v>
      </c>
      <c r="D44" s="3" t="s">
        <v>43</v>
      </c>
      <c r="E44" s="3" t="s">
        <v>35</v>
      </c>
      <c r="F44" s="3" t="s">
        <v>545</v>
      </c>
      <c r="G44" s="3" t="s">
        <v>122</v>
      </c>
      <c r="H44" s="3">
        <v>150</v>
      </c>
      <c r="I44" s="8">
        <v>0</v>
      </c>
      <c r="J44" s="3"/>
    </row>
    <row r="45" spans="1:10" x14ac:dyDescent="0.25">
      <c r="A45" s="3" t="s">
        <v>151</v>
      </c>
      <c r="B45" s="3" t="s">
        <v>543</v>
      </c>
      <c r="C45" s="3" t="s">
        <v>32</v>
      </c>
      <c r="D45" s="3" t="s">
        <v>43</v>
      </c>
      <c r="E45" s="3" t="s">
        <v>35</v>
      </c>
      <c r="F45" s="3" t="s">
        <v>536</v>
      </c>
      <c r="G45" s="3" t="s">
        <v>122</v>
      </c>
      <c r="H45" s="3">
        <v>1500</v>
      </c>
      <c r="I45" s="8">
        <v>0</v>
      </c>
      <c r="J45" s="3"/>
    </row>
    <row r="46" spans="1:10" x14ac:dyDescent="0.25">
      <c r="A46" s="3" t="s">
        <v>151</v>
      </c>
      <c r="B46" s="3" t="s">
        <v>554</v>
      </c>
      <c r="C46" s="3" t="s">
        <v>32</v>
      </c>
      <c r="D46" s="3" t="s">
        <v>43</v>
      </c>
      <c r="E46" s="3" t="s">
        <v>35</v>
      </c>
      <c r="F46" s="3" t="s">
        <v>536</v>
      </c>
      <c r="G46" s="3" t="s">
        <v>122</v>
      </c>
      <c r="H46" s="3">
        <v>1500</v>
      </c>
      <c r="I46" s="8">
        <v>0</v>
      </c>
      <c r="J46" s="3"/>
    </row>
    <row r="47" spans="1:10" x14ac:dyDescent="0.25">
      <c r="A47" s="3" t="s">
        <v>151</v>
      </c>
      <c r="B47" s="3" t="s">
        <v>568</v>
      </c>
      <c r="C47" s="3" t="s">
        <v>32</v>
      </c>
      <c r="D47" s="3" t="s">
        <v>43</v>
      </c>
      <c r="E47" s="3" t="s">
        <v>35</v>
      </c>
      <c r="F47" s="3" t="s">
        <v>545</v>
      </c>
      <c r="G47" s="3" t="s">
        <v>122</v>
      </c>
      <c r="H47" s="3">
        <v>1500</v>
      </c>
      <c r="I47" s="8">
        <v>0</v>
      </c>
      <c r="J47" s="3"/>
    </row>
    <row r="48" spans="1:10" x14ac:dyDescent="0.25">
      <c r="A48" s="3" t="s">
        <v>139</v>
      </c>
      <c r="B48" s="3" t="s">
        <v>564</v>
      </c>
      <c r="C48" s="3" t="s">
        <v>32</v>
      </c>
      <c r="D48" s="3" t="s">
        <v>31</v>
      </c>
      <c r="E48" s="3" t="s">
        <v>35</v>
      </c>
      <c r="F48" s="3" t="s">
        <v>545</v>
      </c>
      <c r="G48" s="3" t="s">
        <v>122</v>
      </c>
      <c r="H48" s="3">
        <v>1000</v>
      </c>
      <c r="I48" s="8">
        <v>0</v>
      </c>
      <c r="J48" s="3"/>
    </row>
    <row r="49" spans="1:10" x14ac:dyDescent="0.25">
      <c r="A49" s="3" t="s">
        <v>139</v>
      </c>
      <c r="B49" s="3" t="s">
        <v>570</v>
      </c>
      <c r="C49" s="3" t="s">
        <v>32</v>
      </c>
      <c r="D49" s="3" t="s">
        <v>535</v>
      </c>
      <c r="E49" s="3" t="s">
        <v>35</v>
      </c>
      <c r="F49" s="3" t="s">
        <v>542</v>
      </c>
      <c r="G49" s="3" t="s">
        <v>122</v>
      </c>
      <c r="H49" s="3">
        <v>1000</v>
      </c>
      <c r="I49" s="8">
        <v>0</v>
      </c>
      <c r="J49" s="3"/>
    </row>
    <row r="50" spans="1:10" x14ac:dyDescent="0.25">
      <c r="A50" s="3" t="s">
        <v>139</v>
      </c>
      <c r="B50" s="3" t="s">
        <v>566</v>
      </c>
      <c r="C50" s="3" t="s">
        <v>32</v>
      </c>
      <c r="D50" s="3" t="s">
        <v>535</v>
      </c>
      <c r="E50" s="3" t="s">
        <v>35</v>
      </c>
      <c r="F50" s="3" t="s">
        <v>533</v>
      </c>
      <c r="G50" s="3" t="s">
        <v>122</v>
      </c>
      <c r="H50" s="3">
        <v>150</v>
      </c>
      <c r="I50" s="8">
        <v>0</v>
      </c>
      <c r="J50" s="3"/>
    </row>
    <row r="51" spans="1:10" x14ac:dyDescent="0.25">
      <c r="A51" s="3" t="s">
        <v>139</v>
      </c>
      <c r="B51" s="3" t="s">
        <v>541</v>
      </c>
      <c r="C51" s="3" t="s">
        <v>32</v>
      </c>
      <c r="D51" s="3" t="s">
        <v>43</v>
      </c>
      <c r="E51" s="3" t="s">
        <v>35</v>
      </c>
      <c r="F51" s="3" t="s">
        <v>542</v>
      </c>
      <c r="G51" s="3" t="s">
        <v>122</v>
      </c>
      <c r="H51" s="3">
        <v>150</v>
      </c>
      <c r="I51" s="8">
        <v>0</v>
      </c>
      <c r="J51" s="3"/>
    </row>
    <row r="52" spans="1:10" x14ac:dyDescent="0.25">
      <c r="A52" s="3" t="s">
        <v>113</v>
      </c>
      <c r="B52" s="3" t="s">
        <v>530</v>
      </c>
      <c r="C52" s="3" t="s">
        <v>32</v>
      </c>
      <c r="D52" s="3" t="s">
        <v>43</v>
      </c>
      <c r="E52" s="3" t="s">
        <v>35</v>
      </c>
      <c r="F52" s="3" t="s">
        <v>531</v>
      </c>
      <c r="G52" s="3" t="s">
        <v>122</v>
      </c>
      <c r="H52" s="3">
        <v>1500</v>
      </c>
      <c r="I52" s="8">
        <v>0</v>
      </c>
      <c r="J52" s="3"/>
    </row>
    <row r="53" spans="1:10" x14ac:dyDescent="0.25">
      <c r="A53" s="3" t="s">
        <v>113</v>
      </c>
      <c r="B53" s="3" t="s">
        <v>571</v>
      </c>
      <c r="C53" s="3" t="s">
        <v>32</v>
      </c>
      <c r="D53" s="3" t="s">
        <v>43</v>
      </c>
      <c r="E53" s="3" t="s">
        <v>35</v>
      </c>
      <c r="F53" s="3" t="s">
        <v>538</v>
      </c>
      <c r="G53" s="3" t="s">
        <v>122</v>
      </c>
      <c r="H53" s="3">
        <v>1500</v>
      </c>
      <c r="I53" s="8">
        <v>0</v>
      </c>
      <c r="J53" s="3"/>
    </row>
    <row r="54" spans="1:10" x14ac:dyDescent="0.25">
      <c r="A54" s="3" t="s">
        <v>113</v>
      </c>
      <c r="B54" s="3" t="s">
        <v>561</v>
      </c>
      <c r="C54" s="3" t="s">
        <v>32</v>
      </c>
      <c r="D54" s="3" t="s">
        <v>43</v>
      </c>
      <c r="E54" s="3" t="s">
        <v>35</v>
      </c>
      <c r="F54" s="3" t="s">
        <v>551</v>
      </c>
      <c r="G54" s="3" t="s">
        <v>122</v>
      </c>
      <c r="H54" s="3">
        <v>1500</v>
      </c>
      <c r="I54" s="8">
        <v>0</v>
      </c>
      <c r="J54" s="3"/>
    </row>
    <row r="55" spans="1:10" x14ac:dyDescent="0.25">
      <c r="A55" s="3" t="s">
        <v>113</v>
      </c>
      <c r="B55" s="3" t="s">
        <v>550</v>
      </c>
      <c r="C55" s="3" t="s">
        <v>32</v>
      </c>
      <c r="D55" s="3" t="s">
        <v>43</v>
      </c>
      <c r="E55" s="3" t="s">
        <v>35</v>
      </c>
      <c r="F55" s="3" t="s">
        <v>551</v>
      </c>
      <c r="G55" s="3" t="s">
        <v>122</v>
      </c>
      <c r="H55" s="3">
        <v>1500</v>
      </c>
      <c r="I55" s="8">
        <v>0</v>
      </c>
      <c r="J55" s="3"/>
    </row>
    <row r="56" spans="1:10" x14ac:dyDescent="0.25">
      <c r="A56" s="3" t="s">
        <v>113</v>
      </c>
      <c r="B56" s="3" t="s">
        <v>547</v>
      </c>
      <c r="C56" s="3" t="s">
        <v>32</v>
      </c>
      <c r="D56" s="3" t="s">
        <v>535</v>
      </c>
      <c r="E56" s="3" t="s">
        <v>35</v>
      </c>
      <c r="F56" s="3" t="s">
        <v>533</v>
      </c>
      <c r="G56" s="3" t="s">
        <v>122</v>
      </c>
      <c r="H56" s="3">
        <v>1500</v>
      </c>
      <c r="I56" s="8">
        <v>0</v>
      </c>
      <c r="J56" s="3"/>
    </row>
    <row r="57" spans="1:10" x14ac:dyDescent="0.25">
      <c r="A57" s="3" t="s">
        <v>113</v>
      </c>
      <c r="B57" s="3" t="s">
        <v>556</v>
      </c>
      <c r="C57" s="3" t="s">
        <v>32</v>
      </c>
      <c r="D57" s="3" t="s">
        <v>43</v>
      </c>
      <c r="E57" s="3" t="s">
        <v>35</v>
      </c>
      <c r="F57" s="3" t="s">
        <v>551</v>
      </c>
      <c r="G57" s="3" t="s">
        <v>122</v>
      </c>
      <c r="H57" s="3">
        <v>1500</v>
      </c>
      <c r="I57" s="8">
        <v>0</v>
      </c>
      <c r="J57" s="3"/>
    </row>
    <row r="58" spans="1:10" x14ac:dyDescent="0.25">
      <c r="A58" s="3" t="s">
        <v>113</v>
      </c>
      <c r="B58" s="3" t="s">
        <v>567</v>
      </c>
      <c r="C58" s="3" t="s">
        <v>32</v>
      </c>
      <c r="D58" s="3" t="s">
        <v>71</v>
      </c>
      <c r="E58" s="3" t="s">
        <v>35</v>
      </c>
      <c r="F58" s="3" t="s">
        <v>538</v>
      </c>
      <c r="G58" s="3" t="s">
        <v>122</v>
      </c>
      <c r="H58" s="3">
        <v>1000</v>
      </c>
      <c r="I58" s="8">
        <v>0</v>
      </c>
      <c r="J58" s="3"/>
    </row>
    <row r="59" spans="1:10" x14ac:dyDescent="0.25">
      <c r="A59" s="3" t="s">
        <v>113</v>
      </c>
      <c r="B59" s="3" t="s">
        <v>534</v>
      </c>
      <c r="C59" s="3" t="s">
        <v>32</v>
      </c>
      <c r="D59" s="3" t="s">
        <v>535</v>
      </c>
      <c r="E59" s="3" t="s">
        <v>35</v>
      </c>
      <c r="F59" s="3" t="s">
        <v>536</v>
      </c>
      <c r="G59" s="3" t="s">
        <v>122</v>
      </c>
      <c r="H59" s="3">
        <v>1000</v>
      </c>
      <c r="I59" s="8">
        <v>0</v>
      </c>
      <c r="J59" s="3"/>
    </row>
    <row r="60" spans="1:10" x14ac:dyDescent="0.25">
      <c r="A60" s="3" t="s">
        <v>113</v>
      </c>
      <c r="B60" s="3" t="s">
        <v>559</v>
      </c>
      <c r="C60" s="3" t="s">
        <v>32</v>
      </c>
      <c r="D60" s="3" t="s">
        <v>43</v>
      </c>
      <c r="E60" s="3" t="s">
        <v>35</v>
      </c>
      <c r="F60" s="3" t="s">
        <v>542</v>
      </c>
      <c r="G60" s="3" t="s">
        <v>122</v>
      </c>
      <c r="H60" s="3">
        <v>1000</v>
      </c>
      <c r="I60" s="8">
        <v>0</v>
      </c>
      <c r="J60" s="3"/>
    </row>
    <row r="61" spans="1:10" x14ac:dyDescent="0.25">
      <c r="A61" s="3" t="s">
        <v>113</v>
      </c>
      <c r="B61" s="3" t="s">
        <v>552</v>
      </c>
      <c r="C61" s="3" t="s">
        <v>32</v>
      </c>
      <c r="D61" s="3" t="s">
        <v>43</v>
      </c>
      <c r="E61" s="3" t="s">
        <v>35</v>
      </c>
      <c r="F61" s="3" t="s">
        <v>545</v>
      </c>
      <c r="G61" s="3" t="s">
        <v>122</v>
      </c>
      <c r="H61" s="3">
        <v>1000</v>
      </c>
      <c r="I61" s="8">
        <v>0</v>
      </c>
      <c r="J61" s="3"/>
    </row>
    <row r="62" spans="1:10" x14ac:dyDescent="0.25">
      <c r="A62" s="3" t="s">
        <v>113</v>
      </c>
      <c r="B62" s="3" t="s">
        <v>540</v>
      </c>
      <c r="C62" s="3" t="s">
        <v>32</v>
      </c>
      <c r="D62" s="3" t="s">
        <v>43</v>
      </c>
      <c r="E62" s="3" t="s">
        <v>35</v>
      </c>
      <c r="F62" s="3" t="s">
        <v>531</v>
      </c>
      <c r="G62" s="3" t="s">
        <v>122</v>
      </c>
      <c r="H62" s="3">
        <v>1000</v>
      </c>
      <c r="I62" s="8">
        <v>0</v>
      </c>
      <c r="J62" s="3"/>
    </row>
    <row r="63" spans="1:10" x14ac:dyDescent="0.25">
      <c r="A63" s="3" t="s">
        <v>113</v>
      </c>
      <c r="B63" s="3" t="s">
        <v>563</v>
      </c>
      <c r="C63" s="3" t="s">
        <v>32</v>
      </c>
      <c r="D63" s="3" t="s">
        <v>43</v>
      </c>
      <c r="E63" s="3" t="s">
        <v>35</v>
      </c>
      <c r="F63" s="3" t="s">
        <v>531</v>
      </c>
      <c r="G63" s="3" t="s">
        <v>122</v>
      </c>
      <c r="H63" s="3">
        <v>1000</v>
      </c>
      <c r="I63" s="8">
        <v>0</v>
      </c>
      <c r="J63" s="3"/>
    </row>
    <row r="64" spans="1:10" x14ac:dyDescent="0.25">
      <c r="A64" s="3" t="s">
        <v>113</v>
      </c>
      <c r="B64" s="3" t="s">
        <v>562</v>
      </c>
      <c r="C64" s="3" t="s">
        <v>32</v>
      </c>
      <c r="D64" s="3" t="s">
        <v>43</v>
      </c>
      <c r="E64" s="3" t="s">
        <v>35</v>
      </c>
      <c r="F64" s="3" t="s">
        <v>536</v>
      </c>
      <c r="G64" s="3" t="s">
        <v>122</v>
      </c>
      <c r="H64" s="3">
        <v>300</v>
      </c>
      <c r="I64" s="8">
        <v>0</v>
      </c>
      <c r="J64" s="3"/>
    </row>
    <row r="65" spans="1:10" x14ac:dyDescent="0.25">
      <c r="A65" s="3" t="s">
        <v>113</v>
      </c>
      <c r="B65" s="3" t="s">
        <v>565</v>
      </c>
      <c r="C65" s="3" t="s">
        <v>32</v>
      </c>
      <c r="D65" s="3" t="s">
        <v>43</v>
      </c>
      <c r="E65" s="3" t="s">
        <v>35</v>
      </c>
      <c r="F65" s="3" t="s">
        <v>542</v>
      </c>
      <c r="G65" s="3" t="s">
        <v>122</v>
      </c>
      <c r="H65" s="3">
        <v>150</v>
      </c>
      <c r="I65" s="8">
        <v>0</v>
      </c>
      <c r="J65" s="3"/>
    </row>
    <row r="66" spans="1:10" x14ac:dyDescent="0.25">
      <c r="A66" s="3" t="s">
        <v>113</v>
      </c>
      <c r="B66" s="3" t="s">
        <v>571</v>
      </c>
      <c r="C66" s="3" t="s">
        <v>74</v>
      </c>
      <c r="D66" s="3" t="s">
        <v>43</v>
      </c>
      <c r="E66" s="3" t="s">
        <v>35</v>
      </c>
      <c r="F66" s="3" t="s">
        <v>538</v>
      </c>
      <c r="G66" s="3" t="s">
        <v>122</v>
      </c>
      <c r="H66" s="3">
        <v>5</v>
      </c>
      <c r="I66" s="8">
        <v>0</v>
      </c>
      <c r="J66" s="3"/>
    </row>
    <row r="67" spans="1:10" x14ac:dyDescent="0.25">
      <c r="A67" s="3" t="s">
        <v>113</v>
      </c>
      <c r="B67" s="3" t="s">
        <v>562</v>
      </c>
      <c r="C67" s="3" t="s">
        <v>37</v>
      </c>
      <c r="D67" s="3" t="s">
        <v>43</v>
      </c>
      <c r="E67" s="3" t="s">
        <v>35</v>
      </c>
      <c r="F67" s="3" t="s">
        <v>536</v>
      </c>
      <c r="G67" s="3" t="s">
        <v>122</v>
      </c>
      <c r="H67" s="3">
        <v>1</v>
      </c>
      <c r="I67" s="8">
        <v>0</v>
      </c>
      <c r="J67" s="3"/>
    </row>
    <row r="68" spans="1:10" x14ac:dyDescent="0.25">
      <c r="A68" s="3" t="s">
        <v>160</v>
      </c>
      <c r="B68" s="3" t="s">
        <v>548</v>
      </c>
      <c r="C68" s="3" t="s">
        <v>32</v>
      </c>
      <c r="D68" s="3" t="s">
        <v>43</v>
      </c>
      <c r="E68" s="3" t="s">
        <v>35</v>
      </c>
      <c r="F68" s="3" t="s">
        <v>542</v>
      </c>
      <c r="G68" s="3" t="s">
        <v>122</v>
      </c>
      <c r="H68" s="3">
        <v>1500</v>
      </c>
      <c r="I68" s="8">
        <v>0</v>
      </c>
      <c r="J68" s="3"/>
    </row>
    <row r="69" spans="1:10" x14ac:dyDescent="0.25">
      <c r="A69" s="3" t="s">
        <v>160</v>
      </c>
      <c r="B69" s="3" t="s">
        <v>557</v>
      </c>
      <c r="C69" s="3" t="s">
        <v>32</v>
      </c>
      <c r="D69" s="3" t="s">
        <v>43</v>
      </c>
      <c r="E69" s="3" t="s">
        <v>35</v>
      </c>
      <c r="F69" s="3" t="s">
        <v>542</v>
      </c>
      <c r="G69" s="3" t="s">
        <v>122</v>
      </c>
      <c r="H69" s="3">
        <v>1500</v>
      </c>
      <c r="I69" s="8">
        <v>0</v>
      </c>
      <c r="J69" s="3"/>
    </row>
    <row r="70" spans="1:10" x14ac:dyDescent="0.25">
      <c r="A70" s="3" t="s">
        <v>160</v>
      </c>
      <c r="B70" s="3" t="s">
        <v>569</v>
      </c>
      <c r="C70" s="3" t="s">
        <v>32</v>
      </c>
      <c r="D70" s="3" t="s">
        <v>43</v>
      </c>
      <c r="E70" s="3" t="s">
        <v>35</v>
      </c>
      <c r="F70" s="3" t="s">
        <v>542</v>
      </c>
      <c r="G70" s="3" t="s">
        <v>122</v>
      </c>
      <c r="H70" s="3">
        <v>1000</v>
      </c>
      <c r="I70" s="8">
        <v>0</v>
      </c>
      <c r="J70" s="3"/>
    </row>
    <row r="71" spans="1:10" x14ac:dyDescent="0.25">
      <c r="A71" s="3" t="s">
        <v>160</v>
      </c>
      <c r="B71" s="3" t="s">
        <v>560</v>
      </c>
      <c r="C71" s="3" t="s">
        <v>32</v>
      </c>
      <c r="D71" s="3" t="s">
        <v>43</v>
      </c>
      <c r="E71" s="3" t="s">
        <v>35</v>
      </c>
      <c r="F71" s="3" t="s">
        <v>531</v>
      </c>
      <c r="G71" s="3" t="s">
        <v>122</v>
      </c>
      <c r="H71" s="3">
        <v>1000</v>
      </c>
      <c r="I71" s="8">
        <v>0</v>
      </c>
      <c r="J71" s="3"/>
    </row>
    <row r="72" spans="1:10" x14ac:dyDescent="0.25">
      <c r="A72" s="3" t="s">
        <v>160</v>
      </c>
      <c r="B72" s="3" t="s">
        <v>558</v>
      </c>
      <c r="C72" s="3" t="s">
        <v>32</v>
      </c>
      <c r="D72" s="3" t="s">
        <v>43</v>
      </c>
      <c r="E72" s="3" t="s">
        <v>35</v>
      </c>
      <c r="F72" s="3" t="s">
        <v>542</v>
      </c>
      <c r="G72" s="3" t="s">
        <v>122</v>
      </c>
      <c r="H72" s="3">
        <v>1000</v>
      </c>
      <c r="I72" s="8">
        <v>0</v>
      </c>
      <c r="J72" s="3"/>
    </row>
    <row r="73" spans="1:10" x14ac:dyDescent="0.25">
      <c r="A73" s="3" t="s">
        <v>160</v>
      </c>
      <c r="B73" s="3" t="s">
        <v>555</v>
      </c>
      <c r="C73" s="3" t="s">
        <v>32</v>
      </c>
      <c r="D73" s="3" t="s">
        <v>43</v>
      </c>
      <c r="E73" s="3" t="s">
        <v>35</v>
      </c>
      <c r="F73" s="3" t="s">
        <v>542</v>
      </c>
      <c r="G73" s="3" t="s">
        <v>122</v>
      </c>
      <c r="H73" s="3">
        <v>1000</v>
      </c>
      <c r="I73" s="8">
        <v>0</v>
      </c>
      <c r="J73" s="3"/>
    </row>
    <row r="74" spans="1:10" x14ac:dyDescent="0.25">
      <c r="A74" s="3" t="s">
        <v>160</v>
      </c>
      <c r="B74" s="3" t="s">
        <v>539</v>
      </c>
      <c r="C74" s="3" t="s">
        <v>32</v>
      </c>
      <c r="D74" s="3" t="s">
        <v>43</v>
      </c>
      <c r="E74" s="3" t="s">
        <v>35</v>
      </c>
      <c r="F74" s="3" t="s">
        <v>531</v>
      </c>
      <c r="G74" s="3" t="s">
        <v>122</v>
      </c>
      <c r="H74" s="3">
        <v>1000</v>
      </c>
      <c r="I74" s="8">
        <v>0</v>
      </c>
      <c r="J74" s="3"/>
    </row>
    <row r="75" spans="1:10" x14ac:dyDescent="0.25">
      <c r="A75" s="3" t="s">
        <v>160</v>
      </c>
      <c r="B75" s="3" t="s">
        <v>532</v>
      </c>
      <c r="C75" s="3" t="s">
        <v>32</v>
      </c>
      <c r="D75" s="3" t="s">
        <v>43</v>
      </c>
      <c r="E75" s="3" t="s">
        <v>35</v>
      </c>
      <c r="F75" s="3" t="s">
        <v>533</v>
      </c>
      <c r="G75" s="3" t="s">
        <v>122</v>
      </c>
      <c r="H75" s="3">
        <v>1000</v>
      </c>
      <c r="I75" s="8">
        <v>0</v>
      </c>
      <c r="J75" s="3"/>
    </row>
    <row r="76" spans="1:10" x14ac:dyDescent="0.25">
      <c r="A76" s="3" t="s">
        <v>160</v>
      </c>
      <c r="B76" s="3" t="s">
        <v>537</v>
      </c>
      <c r="C76" s="3" t="s">
        <v>32</v>
      </c>
      <c r="D76" s="3" t="s">
        <v>43</v>
      </c>
      <c r="E76" s="3" t="s">
        <v>35</v>
      </c>
      <c r="F76" s="3" t="s">
        <v>538</v>
      </c>
      <c r="G76" s="3" t="s">
        <v>122</v>
      </c>
      <c r="H76" s="3">
        <v>1000</v>
      </c>
      <c r="I76" s="8">
        <v>0</v>
      </c>
      <c r="J76" s="3"/>
    </row>
    <row r="77" spans="1:10" x14ac:dyDescent="0.25">
      <c r="A77" s="3" t="s">
        <v>160</v>
      </c>
      <c r="B77" s="3" t="s">
        <v>546</v>
      </c>
      <c r="C77" s="3" t="s">
        <v>32</v>
      </c>
      <c r="D77" s="3" t="s">
        <v>43</v>
      </c>
      <c r="E77" s="3" t="s">
        <v>35</v>
      </c>
      <c r="F77" s="3" t="s">
        <v>531</v>
      </c>
      <c r="G77" s="3" t="s">
        <v>122</v>
      </c>
      <c r="H77" s="3">
        <v>1000</v>
      </c>
      <c r="I77" s="8">
        <v>0</v>
      </c>
      <c r="J77" s="3"/>
    </row>
    <row r="78" spans="1:10" x14ac:dyDescent="0.25">
      <c r="A78" s="3" t="s">
        <v>160</v>
      </c>
      <c r="B78" s="3" t="s">
        <v>553</v>
      </c>
      <c r="C78" s="3" t="s">
        <v>32</v>
      </c>
      <c r="D78" s="3" t="s">
        <v>43</v>
      </c>
      <c r="E78" s="3" t="s">
        <v>35</v>
      </c>
      <c r="F78" s="3" t="s">
        <v>531</v>
      </c>
      <c r="G78" s="3" t="s">
        <v>122</v>
      </c>
      <c r="H78" s="3">
        <v>1000</v>
      </c>
      <c r="I78" s="8">
        <v>0</v>
      </c>
      <c r="J78" s="3"/>
    </row>
    <row r="79" spans="1:10" x14ac:dyDescent="0.25">
      <c r="A79" s="3" t="s">
        <v>160</v>
      </c>
      <c r="B79" s="3" t="s">
        <v>549</v>
      </c>
      <c r="C79" s="3" t="s">
        <v>74</v>
      </c>
      <c r="D79" s="3" t="s">
        <v>43</v>
      </c>
      <c r="E79" s="3" t="s">
        <v>35</v>
      </c>
      <c r="F79" s="3" t="s">
        <v>542</v>
      </c>
      <c r="G79" s="3" t="s">
        <v>122</v>
      </c>
      <c r="H79" s="3">
        <v>5</v>
      </c>
      <c r="I79" s="8">
        <v>0</v>
      </c>
      <c r="J79" s="3"/>
    </row>
    <row r="80" spans="1:10" x14ac:dyDescent="0.25">
      <c r="A80" s="3" t="s">
        <v>160</v>
      </c>
      <c r="B80" s="3" t="s">
        <v>555</v>
      </c>
      <c r="C80" s="3" t="s">
        <v>37</v>
      </c>
      <c r="D80" s="3" t="s">
        <v>43</v>
      </c>
      <c r="E80" s="3" t="s">
        <v>35</v>
      </c>
      <c r="F80" s="3" t="s">
        <v>542</v>
      </c>
      <c r="G80" s="3" t="s">
        <v>122</v>
      </c>
      <c r="H80" s="3">
        <v>1</v>
      </c>
      <c r="I80" s="8">
        <v>0</v>
      </c>
      <c r="J80" s="3"/>
    </row>
    <row r="81" spans="1:10" x14ac:dyDescent="0.25">
      <c r="A81" s="3" t="s">
        <v>160</v>
      </c>
      <c r="B81" s="3" t="s">
        <v>532</v>
      </c>
      <c r="C81" s="3" t="s">
        <v>37</v>
      </c>
      <c r="D81" s="3" t="s">
        <v>43</v>
      </c>
      <c r="E81" s="3" t="s">
        <v>35</v>
      </c>
      <c r="F81" s="3" t="s">
        <v>533</v>
      </c>
      <c r="G81" s="3" t="s">
        <v>122</v>
      </c>
      <c r="H81" s="3">
        <v>1</v>
      </c>
      <c r="I81" s="8">
        <v>0</v>
      </c>
      <c r="J81" s="3"/>
    </row>
    <row r="82" spans="1:10" x14ac:dyDescent="0.25">
      <c r="A82" s="3" t="s">
        <v>160</v>
      </c>
      <c r="B82" s="3" t="s">
        <v>553</v>
      </c>
      <c r="C82" s="3" t="s">
        <v>37</v>
      </c>
      <c r="D82" s="3" t="s">
        <v>43</v>
      </c>
      <c r="E82" s="3" t="s">
        <v>35</v>
      </c>
      <c r="F82" s="3" t="s">
        <v>531</v>
      </c>
      <c r="G82" s="3" t="s">
        <v>122</v>
      </c>
      <c r="H82" s="3">
        <v>1</v>
      </c>
      <c r="I82" s="8">
        <v>0</v>
      </c>
      <c r="J82" s="3"/>
    </row>
    <row r="83" spans="1:10" x14ac:dyDescent="0.25">
      <c r="A83" s="9" t="s">
        <v>158</v>
      </c>
      <c r="B83" s="9" t="s">
        <v>584</v>
      </c>
      <c r="C83" s="9" t="s">
        <v>32</v>
      </c>
      <c r="D83" s="9" t="s">
        <v>43</v>
      </c>
      <c r="E83" s="9" t="s">
        <v>35</v>
      </c>
      <c r="F83" s="9" t="s">
        <v>542</v>
      </c>
      <c r="G83" s="9" t="s">
        <v>104</v>
      </c>
      <c r="H83" s="9">
        <v>1000</v>
      </c>
      <c r="I83" s="10">
        <v>0</v>
      </c>
      <c r="J83" s="3"/>
    </row>
    <row r="84" spans="1:10" x14ac:dyDescent="0.25">
      <c r="A84" s="9" t="s">
        <v>609</v>
      </c>
      <c r="B84" s="9" t="s">
        <v>589</v>
      </c>
      <c r="C84" s="9" t="s">
        <v>32</v>
      </c>
      <c r="D84" s="9" t="s">
        <v>43</v>
      </c>
      <c r="E84" s="9" t="s">
        <v>35</v>
      </c>
      <c r="F84" s="9" t="s">
        <v>545</v>
      </c>
      <c r="G84" s="9" t="s">
        <v>104</v>
      </c>
      <c r="H84" s="9">
        <v>1000</v>
      </c>
      <c r="I84" s="10">
        <v>0</v>
      </c>
      <c r="J84" s="3"/>
    </row>
    <row r="85" spans="1:10" x14ac:dyDescent="0.25">
      <c r="A85" s="9" t="s">
        <v>139</v>
      </c>
      <c r="B85" s="9" t="s">
        <v>581</v>
      </c>
      <c r="C85" s="9" t="s">
        <v>32</v>
      </c>
      <c r="D85" s="9" t="s">
        <v>535</v>
      </c>
      <c r="E85" s="9" t="s">
        <v>35</v>
      </c>
      <c r="F85" s="9" t="s">
        <v>533</v>
      </c>
      <c r="G85" s="9" t="s">
        <v>108</v>
      </c>
      <c r="H85" s="9">
        <v>1000</v>
      </c>
      <c r="I85" s="10">
        <v>0</v>
      </c>
      <c r="J85" s="3"/>
    </row>
    <row r="86" spans="1:10" x14ac:dyDescent="0.25">
      <c r="A86" s="9" t="s">
        <v>139</v>
      </c>
      <c r="B86" s="9" t="s">
        <v>579</v>
      </c>
      <c r="C86" s="9" t="s">
        <v>32</v>
      </c>
      <c r="D86" s="9" t="s">
        <v>31</v>
      </c>
      <c r="E86" s="9" t="s">
        <v>35</v>
      </c>
      <c r="F86" s="9" t="s">
        <v>531</v>
      </c>
      <c r="G86" s="9" t="s">
        <v>580</v>
      </c>
      <c r="H86" s="9">
        <v>1000</v>
      </c>
      <c r="I86" s="10">
        <v>0</v>
      </c>
      <c r="J86" s="3"/>
    </row>
    <row r="87" spans="1:10" x14ac:dyDescent="0.25">
      <c r="A87" s="9" t="s">
        <v>139</v>
      </c>
      <c r="B87" s="9" t="s">
        <v>576</v>
      </c>
      <c r="C87" s="9" t="s">
        <v>32</v>
      </c>
      <c r="D87" s="9" t="s">
        <v>535</v>
      </c>
      <c r="E87" s="9" t="s">
        <v>35</v>
      </c>
      <c r="F87" s="9" t="s">
        <v>533</v>
      </c>
      <c r="G87" s="9" t="s">
        <v>93</v>
      </c>
      <c r="H87" s="9">
        <v>150</v>
      </c>
      <c r="I87" s="10">
        <v>0</v>
      </c>
      <c r="J87" s="3"/>
    </row>
    <row r="88" spans="1:10" x14ac:dyDescent="0.25">
      <c r="A88" s="9" t="s">
        <v>139</v>
      </c>
      <c r="B88" s="9" t="s">
        <v>600</v>
      </c>
      <c r="C88" s="9" t="s">
        <v>32</v>
      </c>
      <c r="D88" s="9" t="s">
        <v>535</v>
      </c>
      <c r="E88" s="9" t="s">
        <v>35</v>
      </c>
      <c r="F88" s="9" t="s">
        <v>542</v>
      </c>
      <c r="G88" s="9" t="s">
        <v>93</v>
      </c>
      <c r="H88" s="9">
        <v>150</v>
      </c>
      <c r="I88" s="10">
        <v>0</v>
      </c>
      <c r="J88" s="3"/>
    </row>
    <row r="89" spans="1:10" x14ac:dyDescent="0.25">
      <c r="A89" s="9" t="s">
        <v>139</v>
      </c>
      <c r="B89" s="9" t="s">
        <v>586</v>
      </c>
      <c r="C89" s="9" t="s">
        <v>32</v>
      </c>
      <c r="D89" s="9" t="s">
        <v>535</v>
      </c>
      <c r="E89" s="9" t="s">
        <v>35</v>
      </c>
      <c r="F89" s="9" t="s">
        <v>542</v>
      </c>
      <c r="G89" s="9" t="s">
        <v>93</v>
      </c>
      <c r="H89" s="9">
        <v>150</v>
      </c>
      <c r="I89" s="10">
        <v>0</v>
      </c>
      <c r="J89" s="3"/>
    </row>
    <row r="90" spans="1:10" x14ac:dyDescent="0.25">
      <c r="A90" s="9" t="s">
        <v>139</v>
      </c>
      <c r="B90" s="9" t="s">
        <v>600</v>
      </c>
      <c r="C90" s="9" t="s">
        <v>74</v>
      </c>
      <c r="D90" s="9" t="s">
        <v>535</v>
      </c>
      <c r="E90" s="9" t="s">
        <v>35</v>
      </c>
      <c r="F90" s="9" t="s">
        <v>542</v>
      </c>
      <c r="G90" s="9" t="s">
        <v>93</v>
      </c>
      <c r="H90" s="9">
        <v>5</v>
      </c>
      <c r="I90" s="10">
        <v>0</v>
      </c>
      <c r="J90" s="3"/>
    </row>
    <row r="91" spans="1:10" x14ac:dyDescent="0.25">
      <c r="A91" s="9" t="s">
        <v>139</v>
      </c>
      <c r="B91" s="9" t="s">
        <v>575</v>
      </c>
      <c r="C91" s="9" t="s">
        <v>74</v>
      </c>
      <c r="D91" s="9" t="s">
        <v>43</v>
      </c>
      <c r="E91" s="9" t="s">
        <v>35</v>
      </c>
      <c r="F91" s="9" t="s">
        <v>536</v>
      </c>
      <c r="G91" s="9" t="s">
        <v>365</v>
      </c>
      <c r="H91" s="9">
        <v>5</v>
      </c>
      <c r="I91" s="10">
        <v>0</v>
      </c>
      <c r="J91" s="3"/>
    </row>
    <row r="92" spans="1:10" x14ac:dyDescent="0.25">
      <c r="A92" s="9" t="s">
        <v>139</v>
      </c>
      <c r="B92" s="9" t="s">
        <v>593</v>
      </c>
      <c r="C92" s="9" t="s">
        <v>74</v>
      </c>
      <c r="D92" s="9" t="s">
        <v>43</v>
      </c>
      <c r="E92" s="9" t="s">
        <v>35</v>
      </c>
      <c r="F92" s="9" t="s">
        <v>536</v>
      </c>
      <c r="G92" s="9" t="s">
        <v>365</v>
      </c>
      <c r="H92" s="9">
        <v>5</v>
      </c>
      <c r="I92" s="10">
        <v>0</v>
      </c>
      <c r="J92" s="3"/>
    </row>
    <row r="93" spans="1:10" x14ac:dyDescent="0.25">
      <c r="A93" s="9" t="s">
        <v>139</v>
      </c>
      <c r="B93" s="9" t="s">
        <v>583</v>
      </c>
      <c r="C93" s="9" t="s">
        <v>74</v>
      </c>
      <c r="D93" s="9" t="s">
        <v>43</v>
      </c>
      <c r="E93" s="9" t="s">
        <v>35</v>
      </c>
      <c r="F93" s="9" t="s">
        <v>536</v>
      </c>
      <c r="G93" s="9" t="s">
        <v>365</v>
      </c>
      <c r="H93" s="9">
        <v>5</v>
      </c>
      <c r="I93" s="10">
        <v>0</v>
      </c>
      <c r="J93" s="3"/>
    </row>
    <row r="94" spans="1:10" x14ac:dyDescent="0.25">
      <c r="A94" s="9" t="s">
        <v>139</v>
      </c>
      <c r="B94" s="9" t="s">
        <v>581</v>
      </c>
      <c r="C94" s="9" t="s">
        <v>74</v>
      </c>
      <c r="D94" s="9" t="s">
        <v>535</v>
      </c>
      <c r="E94" s="9" t="s">
        <v>35</v>
      </c>
      <c r="F94" s="9" t="s">
        <v>533</v>
      </c>
      <c r="G94" s="9" t="s">
        <v>108</v>
      </c>
      <c r="H94" s="9">
        <v>5</v>
      </c>
      <c r="I94" s="10">
        <v>0</v>
      </c>
      <c r="J94" s="3"/>
    </row>
    <row r="95" spans="1:10" x14ac:dyDescent="0.25">
      <c r="A95" s="9" t="s">
        <v>139</v>
      </c>
      <c r="B95" s="9" t="s">
        <v>579</v>
      </c>
      <c r="C95" s="9" t="s">
        <v>74</v>
      </c>
      <c r="D95" s="9" t="s">
        <v>31</v>
      </c>
      <c r="E95" s="9" t="s">
        <v>35</v>
      </c>
      <c r="F95" s="9" t="s">
        <v>542</v>
      </c>
      <c r="G95" s="9" t="s">
        <v>93</v>
      </c>
      <c r="H95" s="9">
        <v>5</v>
      </c>
      <c r="I95" s="10">
        <v>0</v>
      </c>
      <c r="J95" s="3"/>
    </row>
    <row r="96" spans="1:10" x14ac:dyDescent="0.25">
      <c r="A96" s="9" t="s">
        <v>139</v>
      </c>
      <c r="B96" s="9" t="s">
        <v>596</v>
      </c>
      <c r="C96" s="9" t="s">
        <v>74</v>
      </c>
      <c r="D96" s="9" t="s">
        <v>43</v>
      </c>
      <c r="E96" s="9" t="s">
        <v>35</v>
      </c>
      <c r="F96" s="9" t="s">
        <v>536</v>
      </c>
      <c r="G96" s="9" t="s">
        <v>365</v>
      </c>
      <c r="H96" s="9">
        <v>5</v>
      </c>
      <c r="I96" s="10">
        <v>0</v>
      </c>
      <c r="J96" s="3"/>
    </row>
    <row r="97" spans="1:10" x14ac:dyDescent="0.25">
      <c r="A97" s="9" t="s">
        <v>139</v>
      </c>
      <c r="B97" s="9" t="s">
        <v>597</v>
      </c>
      <c r="C97" s="9" t="s">
        <v>74</v>
      </c>
      <c r="D97" s="9" t="s">
        <v>43</v>
      </c>
      <c r="E97" s="9" t="s">
        <v>35</v>
      </c>
      <c r="F97" s="9" t="s">
        <v>538</v>
      </c>
      <c r="G97" s="9" t="s">
        <v>365</v>
      </c>
      <c r="H97" s="9">
        <v>5</v>
      </c>
      <c r="I97" s="10">
        <v>0</v>
      </c>
      <c r="J97" s="3"/>
    </row>
    <row r="98" spans="1:10" x14ac:dyDescent="0.25">
      <c r="A98" s="9" t="s">
        <v>113</v>
      </c>
      <c r="B98" s="9" t="s">
        <v>590</v>
      </c>
      <c r="C98" s="9" t="s">
        <v>32</v>
      </c>
      <c r="D98" s="9" t="s">
        <v>535</v>
      </c>
      <c r="E98" s="9" t="s">
        <v>35</v>
      </c>
      <c r="F98" s="9" t="s">
        <v>533</v>
      </c>
      <c r="G98" s="9" t="s">
        <v>108</v>
      </c>
      <c r="H98" s="9">
        <v>1000</v>
      </c>
      <c r="I98" s="10">
        <v>0</v>
      </c>
      <c r="J98" s="3"/>
    </row>
    <row r="99" spans="1:10" x14ac:dyDescent="0.25">
      <c r="A99" s="9" t="s">
        <v>113</v>
      </c>
      <c r="B99" s="9" t="s">
        <v>598</v>
      </c>
      <c r="C99" s="9" t="s">
        <v>32</v>
      </c>
      <c r="D99" s="9" t="s">
        <v>43</v>
      </c>
      <c r="E99" s="9" t="s">
        <v>35</v>
      </c>
      <c r="F99" s="9" t="s">
        <v>536</v>
      </c>
      <c r="G99" s="9" t="s">
        <v>101</v>
      </c>
      <c r="H99" s="9">
        <v>1000</v>
      </c>
      <c r="I99" s="10">
        <v>0</v>
      </c>
      <c r="J99" s="3"/>
    </row>
    <row r="100" spans="1:10" x14ac:dyDescent="0.25">
      <c r="A100" s="9" t="s">
        <v>113</v>
      </c>
      <c r="B100" s="9" t="s">
        <v>42</v>
      </c>
      <c r="C100" s="9" t="s">
        <v>74</v>
      </c>
      <c r="D100" s="9" t="s">
        <v>43</v>
      </c>
      <c r="E100" s="9" t="s">
        <v>35</v>
      </c>
      <c r="F100" s="9" t="s">
        <v>538</v>
      </c>
      <c r="G100" s="9" t="s">
        <v>578</v>
      </c>
      <c r="H100" s="9">
        <v>5</v>
      </c>
      <c r="I100" s="10">
        <v>0</v>
      </c>
      <c r="J100" s="3"/>
    </row>
    <row r="101" spans="1:10" x14ac:dyDescent="0.25">
      <c r="A101" s="9" t="s">
        <v>113</v>
      </c>
      <c r="B101" s="9" t="s">
        <v>552</v>
      </c>
      <c r="C101" s="9" t="s">
        <v>74</v>
      </c>
      <c r="D101" s="9" t="s">
        <v>43</v>
      </c>
      <c r="E101" s="9" t="s">
        <v>35</v>
      </c>
      <c r="F101" s="9" t="s">
        <v>551</v>
      </c>
      <c r="G101" s="9" t="s">
        <v>104</v>
      </c>
      <c r="H101" s="9">
        <v>5</v>
      </c>
      <c r="I101" s="10">
        <v>0</v>
      </c>
      <c r="J101" s="3"/>
    </row>
    <row r="102" spans="1:10" x14ac:dyDescent="0.25">
      <c r="A102" s="9" t="s">
        <v>113</v>
      </c>
      <c r="B102" s="9" t="s">
        <v>592</v>
      </c>
      <c r="C102" s="9" t="s">
        <v>74</v>
      </c>
      <c r="D102" s="9" t="s">
        <v>43</v>
      </c>
      <c r="E102" s="9" t="s">
        <v>35</v>
      </c>
      <c r="F102" s="9" t="s">
        <v>536</v>
      </c>
      <c r="G102" s="9" t="s">
        <v>365</v>
      </c>
      <c r="H102" s="9">
        <v>5</v>
      </c>
      <c r="I102" s="10">
        <v>0</v>
      </c>
      <c r="J102" s="3"/>
    </row>
    <row r="103" spans="1:10" x14ac:dyDescent="0.25">
      <c r="A103" s="9" t="s">
        <v>113</v>
      </c>
      <c r="B103" s="9" t="s">
        <v>591</v>
      </c>
      <c r="C103" s="9" t="s">
        <v>74</v>
      </c>
      <c r="D103" s="9" t="s">
        <v>43</v>
      </c>
      <c r="E103" s="9" t="s">
        <v>35</v>
      </c>
      <c r="F103" s="9" t="s">
        <v>536</v>
      </c>
      <c r="G103" s="9" t="s">
        <v>365</v>
      </c>
      <c r="H103" s="9">
        <v>5</v>
      </c>
      <c r="I103" s="10">
        <v>0</v>
      </c>
      <c r="J103" s="3"/>
    </row>
    <row r="104" spans="1:10" x14ac:dyDescent="0.25">
      <c r="A104" s="9" t="s">
        <v>113</v>
      </c>
      <c r="B104" s="9" t="s">
        <v>595</v>
      </c>
      <c r="C104" s="9" t="s">
        <v>74</v>
      </c>
      <c r="D104" s="9" t="s">
        <v>43</v>
      </c>
      <c r="E104" s="9" t="s">
        <v>35</v>
      </c>
      <c r="F104" s="9" t="s">
        <v>536</v>
      </c>
      <c r="G104" s="9" t="s">
        <v>365</v>
      </c>
      <c r="H104" s="9">
        <v>5</v>
      </c>
      <c r="I104" s="10">
        <v>0</v>
      </c>
      <c r="J104" s="3"/>
    </row>
    <row r="105" spans="1:10" x14ac:dyDescent="0.25">
      <c r="A105" s="9" t="s">
        <v>113</v>
      </c>
      <c r="B105" s="9" t="s">
        <v>565</v>
      </c>
      <c r="C105" s="9" t="s">
        <v>74</v>
      </c>
      <c r="D105" s="9" t="s">
        <v>43</v>
      </c>
      <c r="E105" s="9" t="s">
        <v>35</v>
      </c>
      <c r="F105" s="9" t="s">
        <v>551</v>
      </c>
      <c r="G105" s="9" t="s">
        <v>108</v>
      </c>
      <c r="H105" s="9">
        <v>5</v>
      </c>
      <c r="I105" s="10">
        <v>0</v>
      </c>
      <c r="J105" s="3"/>
    </row>
    <row r="106" spans="1:10" x14ac:dyDescent="0.25">
      <c r="A106" s="9" t="s">
        <v>113</v>
      </c>
      <c r="B106" s="9" t="s">
        <v>588</v>
      </c>
      <c r="C106" s="9" t="s">
        <v>74</v>
      </c>
      <c r="D106" s="9" t="s">
        <v>43</v>
      </c>
      <c r="E106" s="9" t="s">
        <v>35</v>
      </c>
      <c r="F106" s="9" t="s">
        <v>536</v>
      </c>
      <c r="G106" s="9" t="s">
        <v>365</v>
      </c>
      <c r="H106" s="9">
        <v>5</v>
      </c>
      <c r="I106" s="10">
        <v>0</v>
      </c>
      <c r="J106" s="3"/>
    </row>
    <row r="107" spans="1:10" x14ac:dyDescent="0.25">
      <c r="A107" s="9" t="s">
        <v>113</v>
      </c>
      <c r="B107" s="9" t="s">
        <v>587</v>
      </c>
      <c r="C107" s="9" t="s">
        <v>74</v>
      </c>
      <c r="D107" s="9" t="s">
        <v>43</v>
      </c>
      <c r="E107" s="9" t="s">
        <v>35</v>
      </c>
      <c r="F107" s="9" t="s">
        <v>536</v>
      </c>
      <c r="G107" s="9" t="s">
        <v>365</v>
      </c>
      <c r="H107" s="9">
        <v>5</v>
      </c>
      <c r="I107" s="10">
        <v>0</v>
      </c>
      <c r="J107" s="3"/>
    </row>
    <row r="108" spans="1:10" x14ac:dyDescent="0.25">
      <c r="A108" s="9" t="s">
        <v>113</v>
      </c>
      <c r="B108" s="9" t="s">
        <v>598</v>
      </c>
      <c r="C108" s="9" t="s">
        <v>74</v>
      </c>
      <c r="D108" s="9" t="s">
        <v>43</v>
      </c>
      <c r="E108" s="9" t="s">
        <v>35</v>
      </c>
      <c r="F108" s="9" t="s">
        <v>536</v>
      </c>
      <c r="G108" s="9" t="s">
        <v>101</v>
      </c>
      <c r="H108" s="9">
        <v>5</v>
      </c>
      <c r="I108" s="10">
        <v>0</v>
      </c>
      <c r="J108" s="3"/>
    </row>
    <row r="109" spans="1:10" x14ac:dyDescent="0.25">
      <c r="A109" s="9" t="s">
        <v>160</v>
      </c>
      <c r="B109" s="9" t="s">
        <v>582</v>
      </c>
      <c r="C109" s="9" t="s">
        <v>32</v>
      </c>
      <c r="D109" s="9" t="s">
        <v>43</v>
      </c>
      <c r="E109" s="9" t="s">
        <v>35</v>
      </c>
      <c r="F109" s="9" t="s">
        <v>531</v>
      </c>
      <c r="G109" s="9" t="s">
        <v>93</v>
      </c>
      <c r="H109" s="9">
        <v>1000</v>
      </c>
      <c r="I109" s="10">
        <v>0</v>
      </c>
      <c r="J109" s="3"/>
    </row>
    <row r="110" spans="1:10" x14ac:dyDescent="0.25">
      <c r="A110" s="9" t="s">
        <v>160</v>
      </c>
      <c r="B110" s="9" t="s">
        <v>594</v>
      </c>
      <c r="C110" s="9" t="s">
        <v>32</v>
      </c>
      <c r="D110" s="9" t="s">
        <v>43</v>
      </c>
      <c r="E110" s="9" t="s">
        <v>35</v>
      </c>
      <c r="F110" s="9" t="s">
        <v>551</v>
      </c>
      <c r="G110" s="9" t="s">
        <v>93</v>
      </c>
      <c r="H110" s="9">
        <v>1000</v>
      </c>
      <c r="I110" s="10">
        <v>0</v>
      </c>
      <c r="J110" s="3"/>
    </row>
    <row r="111" spans="1:10" x14ac:dyDescent="0.25">
      <c r="A111" s="9" t="s">
        <v>160</v>
      </c>
      <c r="B111" s="9" t="s">
        <v>577</v>
      </c>
      <c r="C111" s="9" t="s">
        <v>32</v>
      </c>
      <c r="D111" s="9" t="s">
        <v>43</v>
      </c>
      <c r="E111" s="9" t="s">
        <v>35</v>
      </c>
      <c r="F111" s="9" t="s">
        <v>542</v>
      </c>
      <c r="G111" s="9" t="s">
        <v>93</v>
      </c>
      <c r="H111" s="9">
        <v>1000</v>
      </c>
      <c r="I111" s="10">
        <v>0</v>
      </c>
      <c r="J111" s="3"/>
    </row>
    <row r="112" spans="1:10" x14ac:dyDescent="0.25">
      <c r="A112" s="9" t="s">
        <v>160</v>
      </c>
      <c r="B112" s="9" t="s">
        <v>574</v>
      </c>
      <c r="C112" s="9" t="s">
        <v>32</v>
      </c>
      <c r="D112" s="9" t="s">
        <v>43</v>
      </c>
      <c r="E112" s="9" t="s">
        <v>35</v>
      </c>
      <c r="F112" s="9" t="s">
        <v>533</v>
      </c>
      <c r="G112" s="9" t="s">
        <v>93</v>
      </c>
      <c r="H112" s="9">
        <v>1000</v>
      </c>
      <c r="I112" s="10">
        <v>0</v>
      </c>
      <c r="J112" s="3"/>
    </row>
    <row r="113" spans="1:10" x14ac:dyDescent="0.25">
      <c r="A113" s="9" t="s">
        <v>160</v>
      </c>
      <c r="B113" s="9" t="s">
        <v>599</v>
      </c>
      <c r="C113" s="9" t="s">
        <v>32</v>
      </c>
      <c r="D113" s="9" t="s">
        <v>43</v>
      </c>
      <c r="E113" s="9" t="s">
        <v>35</v>
      </c>
      <c r="F113" s="9" t="s">
        <v>531</v>
      </c>
      <c r="G113" s="9" t="s">
        <v>104</v>
      </c>
      <c r="H113" s="9">
        <v>1000</v>
      </c>
      <c r="I113" s="10">
        <v>0</v>
      </c>
      <c r="J113" s="3"/>
    </row>
    <row r="114" spans="1:10" x14ac:dyDescent="0.25">
      <c r="A114" s="9" t="s">
        <v>160</v>
      </c>
      <c r="B114" s="9" t="s">
        <v>585</v>
      </c>
      <c r="C114" s="9" t="s">
        <v>32</v>
      </c>
      <c r="D114" s="9" t="s">
        <v>43</v>
      </c>
      <c r="E114" s="9" t="s">
        <v>35</v>
      </c>
      <c r="F114" s="9" t="s">
        <v>531</v>
      </c>
      <c r="G114" s="9" t="s">
        <v>104</v>
      </c>
      <c r="H114" s="9">
        <v>1000</v>
      </c>
      <c r="I114" s="10">
        <v>0</v>
      </c>
      <c r="J114" s="3"/>
    </row>
    <row r="115" spans="1:10" x14ac:dyDescent="0.25">
      <c r="A115" s="9" t="s">
        <v>160</v>
      </c>
      <c r="B115" s="9" t="s">
        <v>601</v>
      </c>
      <c r="C115" s="9" t="s">
        <v>32</v>
      </c>
      <c r="D115" s="9" t="s">
        <v>43</v>
      </c>
      <c r="E115" s="9" t="s">
        <v>35</v>
      </c>
      <c r="F115" s="9" t="s">
        <v>542</v>
      </c>
      <c r="G115" s="9" t="s">
        <v>104</v>
      </c>
      <c r="H115" s="9">
        <v>150</v>
      </c>
      <c r="I115" s="10">
        <v>0</v>
      </c>
      <c r="J115" s="3"/>
    </row>
    <row r="116" spans="1:10" x14ac:dyDescent="0.25">
      <c r="A116" s="9" t="s">
        <v>160</v>
      </c>
      <c r="B116" s="9" t="s">
        <v>574</v>
      </c>
      <c r="C116" s="9" t="s">
        <v>74</v>
      </c>
      <c r="D116" s="9" t="s">
        <v>43</v>
      </c>
      <c r="E116" s="9" t="s">
        <v>35</v>
      </c>
      <c r="F116" s="9" t="s">
        <v>533</v>
      </c>
      <c r="G116" s="9" t="s">
        <v>93</v>
      </c>
      <c r="H116" s="9">
        <v>5</v>
      </c>
      <c r="I116" s="10">
        <v>0</v>
      </c>
      <c r="J116" s="3"/>
    </row>
    <row r="117" spans="1:10" x14ac:dyDescent="0.25">
      <c r="A117" s="9" t="s">
        <v>160</v>
      </c>
      <c r="B117" s="9" t="s">
        <v>582</v>
      </c>
      <c r="C117" s="9" t="s">
        <v>74</v>
      </c>
      <c r="D117" s="9" t="s">
        <v>43</v>
      </c>
      <c r="E117" s="9" t="s">
        <v>35</v>
      </c>
      <c r="F117" s="9" t="s">
        <v>531</v>
      </c>
      <c r="G117" s="9" t="s">
        <v>93</v>
      </c>
      <c r="H117" s="9">
        <v>5</v>
      </c>
      <c r="I117" s="10">
        <v>0</v>
      </c>
      <c r="J117" s="3"/>
    </row>
    <row r="118" spans="1:10" x14ac:dyDescent="0.25">
      <c r="A118" s="9" t="s">
        <v>160</v>
      </c>
      <c r="B118" s="9" t="s">
        <v>594</v>
      </c>
      <c r="C118" s="9" t="s">
        <v>74</v>
      </c>
      <c r="D118" s="9" t="s">
        <v>43</v>
      </c>
      <c r="E118" s="9" t="s">
        <v>35</v>
      </c>
      <c r="F118" s="9" t="s">
        <v>551</v>
      </c>
      <c r="G118" s="9" t="s">
        <v>93</v>
      </c>
      <c r="H118" s="9">
        <v>5</v>
      </c>
      <c r="I118" s="10">
        <v>0</v>
      </c>
      <c r="J118" s="3"/>
    </row>
    <row r="119" spans="1:10" x14ac:dyDescent="0.25">
      <c r="A119" s="9" t="s">
        <v>160</v>
      </c>
      <c r="B119" s="9" t="s">
        <v>560</v>
      </c>
      <c r="C119" s="9" t="s">
        <v>74</v>
      </c>
      <c r="D119" s="9" t="s">
        <v>43</v>
      </c>
      <c r="E119" s="9" t="s">
        <v>35</v>
      </c>
      <c r="F119" s="9" t="s">
        <v>551</v>
      </c>
      <c r="G119" s="9" t="s">
        <v>104</v>
      </c>
      <c r="H119" s="9">
        <v>5</v>
      </c>
      <c r="I119" s="10">
        <v>0</v>
      </c>
      <c r="J119" s="3"/>
    </row>
  </sheetData>
  <sheetProtection formatCells="0" formatColumns="0" formatRows="0" insertColumns="0" insertRows="0" insertHyperlinks="0" deleteColumns="0" deleteRows="0" sort="0" autoFilter="0" pivotTables="0"/>
  <mergeCells count="22">
    <mergeCell ref="A1:B1"/>
    <mergeCell ref="C1:E1"/>
    <mergeCell ref="A2:B2"/>
    <mergeCell ref="C2:E2"/>
    <mergeCell ref="A3:B3"/>
    <mergeCell ref="C3:E3"/>
    <mergeCell ref="A4:B4"/>
    <mergeCell ref="C4:E4"/>
    <mergeCell ref="A5:B5"/>
    <mergeCell ref="C5:E5"/>
    <mergeCell ref="A6:B6"/>
    <mergeCell ref="C6:E6"/>
    <mergeCell ref="D29:E29"/>
    <mergeCell ref="A34:B34"/>
    <mergeCell ref="A36:I36"/>
    <mergeCell ref="A42:J42"/>
    <mergeCell ref="A7:B7"/>
    <mergeCell ref="C7:E7"/>
    <mergeCell ref="A9:B9"/>
    <mergeCell ref="D11:E11"/>
    <mergeCell ref="D19:E19"/>
    <mergeCell ref="A27:B2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EF005-4C72-488B-A926-F8C85EE29043}">
  <dimension ref="A1:J133"/>
  <sheetViews>
    <sheetView workbookViewId="0">
      <selection activeCell="A133" sqref="A133"/>
    </sheetView>
  </sheetViews>
  <sheetFormatPr defaultRowHeight="15" x14ac:dyDescent="0.25"/>
  <cols>
    <col min="1" max="1" width="30.875" style="1" bestFit="1" customWidth="1"/>
    <col min="2" max="2" width="19.5" style="1" bestFit="1" customWidth="1"/>
    <col min="3" max="3" width="14.375" style="1" bestFit="1" customWidth="1"/>
    <col min="4" max="4" width="81.5" style="1" bestFit="1" customWidth="1"/>
    <col min="5" max="5" width="11.25" style="1" bestFit="1" customWidth="1"/>
    <col min="6" max="7" width="36" style="1" bestFit="1" customWidth="1"/>
    <col min="8" max="8" width="8.125" style="1" bestFit="1" customWidth="1"/>
    <col min="9" max="10" width="17.5" style="1" bestFit="1" customWidth="1"/>
    <col min="11" max="16384" width="9" style="1"/>
  </cols>
  <sheetData>
    <row r="1" spans="1:9" x14ac:dyDescent="0.25">
      <c r="A1" s="435" t="s">
        <v>0</v>
      </c>
      <c r="B1" s="435"/>
      <c r="C1" s="435" t="s">
        <v>139</v>
      </c>
      <c r="D1" s="435"/>
      <c r="E1" s="435"/>
    </row>
    <row r="2" spans="1:9" x14ac:dyDescent="0.25">
      <c r="A2" s="435" t="s">
        <v>2</v>
      </c>
      <c r="B2" s="435"/>
      <c r="C2" s="435" t="s">
        <v>603</v>
      </c>
      <c r="D2" s="435"/>
      <c r="E2" s="435"/>
    </row>
    <row r="3" spans="1:9" x14ac:dyDescent="0.25">
      <c r="A3" s="435" t="s">
        <v>4</v>
      </c>
      <c r="B3" s="435"/>
      <c r="C3" s="435" t="s">
        <v>604</v>
      </c>
      <c r="D3" s="435"/>
      <c r="E3" s="435"/>
    </row>
    <row r="4" spans="1:9" x14ac:dyDescent="0.25">
      <c r="A4" s="435" t="s">
        <v>6</v>
      </c>
      <c r="B4" s="435"/>
      <c r="C4" s="436" t="s">
        <v>140</v>
      </c>
      <c r="D4" s="435"/>
      <c r="E4" s="435"/>
    </row>
    <row r="5" spans="1:9" x14ac:dyDescent="0.25">
      <c r="A5" s="435" t="s">
        <v>7</v>
      </c>
      <c r="B5" s="435"/>
      <c r="C5" s="435" t="s">
        <v>1</v>
      </c>
      <c r="D5" s="435"/>
      <c r="E5" s="435"/>
    </row>
    <row r="6" spans="1:9" x14ac:dyDescent="0.25">
      <c r="A6" s="435" t="s">
        <v>8</v>
      </c>
      <c r="B6" s="435"/>
      <c r="C6" s="435" t="s">
        <v>1</v>
      </c>
      <c r="D6" s="435"/>
      <c r="E6" s="435"/>
    </row>
    <row r="7" spans="1:9" x14ac:dyDescent="0.25">
      <c r="A7" s="435" t="s">
        <v>9</v>
      </c>
      <c r="B7" s="435"/>
      <c r="C7" s="435" t="s">
        <v>10</v>
      </c>
      <c r="D7" s="435"/>
      <c r="E7" s="435"/>
    </row>
    <row r="9" spans="1:9" ht="15.75" x14ac:dyDescent="0.25">
      <c r="A9" s="434" t="s">
        <v>11</v>
      </c>
      <c r="B9" s="434"/>
      <c r="C9" s="2"/>
      <c r="D9" s="2"/>
      <c r="E9" s="2"/>
      <c r="F9" s="2"/>
      <c r="G9" s="2"/>
      <c r="H9" s="2"/>
      <c r="I9" s="2"/>
    </row>
    <row r="11" spans="1:9" x14ac:dyDescent="0.25">
      <c r="A11" s="4" t="s">
        <v>115</v>
      </c>
      <c r="B11" s="5" t="s">
        <v>618</v>
      </c>
      <c r="D11" s="432" t="s">
        <v>117</v>
      </c>
      <c r="E11" s="433"/>
    </row>
    <row r="12" spans="1:9" x14ac:dyDescent="0.25">
      <c r="A12" s="9" t="s">
        <v>120</v>
      </c>
      <c r="B12" s="10" t="s">
        <v>619</v>
      </c>
      <c r="D12" s="2" t="s">
        <v>26</v>
      </c>
      <c r="E12" s="2" t="s">
        <v>118</v>
      </c>
    </row>
    <row r="13" spans="1:9" x14ac:dyDescent="0.25">
      <c r="A13" s="6" t="s">
        <v>14</v>
      </c>
      <c r="B13" s="7">
        <v>0</v>
      </c>
      <c r="D13" s="3" t="s">
        <v>119</v>
      </c>
      <c r="E13" s="3">
        <v>17</v>
      </c>
    </row>
    <row r="14" spans="1:9" x14ac:dyDescent="0.25">
      <c r="D14" s="3" t="s">
        <v>122</v>
      </c>
      <c r="E14" s="3">
        <v>4</v>
      </c>
    </row>
    <row r="15" spans="1:9" x14ac:dyDescent="0.25">
      <c r="D15" s="3" t="s">
        <v>123</v>
      </c>
      <c r="E15" s="3">
        <v>13</v>
      </c>
    </row>
    <row r="16" spans="1:9" x14ac:dyDescent="0.25">
      <c r="D16" s="3" t="s">
        <v>124</v>
      </c>
      <c r="E16" s="3">
        <v>0</v>
      </c>
    </row>
    <row r="17" spans="1:9" x14ac:dyDescent="0.25">
      <c r="D17" s="3" t="s">
        <v>125</v>
      </c>
      <c r="E17" s="3" t="s">
        <v>163</v>
      </c>
    </row>
    <row r="19" spans="1:9" x14ac:dyDescent="0.25">
      <c r="D19" s="432" t="s">
        <v>605</v>
      </c>
      <c r="E19" s="433"/>
    </row>
    <row r="20" spans="1:9" x14ac:dyDescent="0.25">
      <c r="D20" s="2" t="s">
        <v>26</v>
      </c>
      <c r="E20" s="2" t="s">
        <v>118</v>
      </c>
    </row>
    <row r="21" spans="1:9" x14ac:dyDescent="0.25">
      <c r="D21" s="3" t="s">
        <v>119</v>
      </c>
      <c r="E21" s="3">
        <v>76</v>
      </c>
    </row>
    <row r="22" spans="1:9" x14ac:dyDescent="0.25">
      <c r="D22" s="3" t="s">
        <v>122</v>
      </c>
      <c r="E22" s="3">
        <v>39</v>
      </c>
    </row>
    <row r="23" spans="1:9" x14ac:dyDescent="0.25">
      <c r="D23" s="3" t="s">
        <v>123</v>
      </c>
      <c r="E23" s="3">
        <v>37</v>
      </c>
    </row>
    <row r="24" spans="1:9" x14ac:dyDescent="0.25">
      <c r="D24" s="3" t="s">
        <v>124</v>
      </c>
      <c r="E24" s="3">
        <v>0</v>
      </c>
    </row>
    <row r="25" spans="1:9" x14ac:dyDescent="0.25">
      <c r="D25" s="3" t="s">
        <v>125</v>
      </c>
      <c r="E25" s="3" t="s">
        <v>606</v>
      </c>
    </row>
    <row r="27" spans="1:9" ht="15.75" x14ac:dyDescent="0.25">
      <c r="A27" s="434" t="s">
        <v>15</v>
      </c>
      <c r="B27" s="434"/>
      <c r="C27" s="2"/>
      <c r="D27" s="2"/>
      <c r="E27" s="2"/>
      <c r="F27" s="2"/>
      <c r="G27" s="2"/>
      <c r="H27" s="2"/>
      <c r="I27" s="2"/>
    </row>
    <row r="29" spans="1:9" x14ac:dyDescent="0.25">
      <c r="D29" s="432" t="s">
        <v>127</v>
      </c>
      <c r="E29" s="433"/>
    </row>
    <row r="30" spans="1:9" x14ac:dyDescent="0.25">
      <c r="D30" s="11" t="s">
        <v>17</v>
      </c>
      <c r="E30" s="11" t="s">
        <v>18</v>
      </c>
    </row>
    <row r="31" spans="1:9" x14ac:dyDescent="0.25">
      <c r="D31" s="12" t="s">
        <v>145</v>
      </c>
      <c r="E31" s="13">
        <v>-1140</v>
      </c>
    </row>
    <row r="34" spans="1:9" ht="15.75" x14ac:dyDescent="0.25">
      <c r="A34" s="434" t="s">
        <v>133</v>
      </c>
      <c r="B34" s="434"/>
      <c r="C34" s="2"/>
      <c r="D34" s="2"/>
      <c r="E34" s="2"/>
      <c r="F34" s="2"/>
      <c r="G34" s="2"/>
      <c r="H34" s="2"/>
      <c r="I34" s="2"/>
    </row>
    <row r="36" spans="1:9" x14ac:dyDescent="0.25">
      <c r="A36" s="432" t="s">
        <v>134</v>
      </c>
      <c r="B36" s="433"/>
      <c r="C36" s="433"/>
      <c r="D36" s="433"/>
      <c r="E36" s="433"/>
      <c r="F36" s="433"/>
      <c r="G36" s="433"/>
      <c r="H36" s="433"/>
      <c r="I36" s="433"/>
    </row>
    <row r="37" spans="1:9" x14ac:dyDescent="0.25">
      <c r="A37" s="2" t="s">
        <v>22</v>
      </c>
      <c r="B37" s="2" t="s">
        <v>24</v>
      </c>
      <c r="C37" s="2" t="s">
        <v>23</v>
      </c>
      <c r="D37" s="2" t="s">
        <v>27</v>
      </c>
      <c r="E37" s="2" t="s">
        <v>25</v>
      </c>
      <c r="F37" s="2" t="s">
        <v>26</v>
      </c>
      <c r="G37" s="2" t="s">
        <v>29</v>
      </c>
      <c r="H37" s="2" t="s">
        <v>135</v>
      </c>
      <c r="I37" s="2" t="s">
        <v>136</v>
      </c>
    </row>
    <row r="38" spans="1:9" x14ac:dyDescent="0.25">
      <c r="A38" s="3" t="s">
        <v>570</v>
      </c>
      <c r="B38" s="3" t="s">
        <v>32</v>
      </c>
      <c r="C38" s="3" t="s">
        <v>535</v>
      </c>
      <c r="D38" s="3" t="s">
        <v>35</v>
      </c>
      <c r="E38" s="3" t="s">
        <v>542</v>
      </c>
      <c r="F38" s="3" t="s">
        <v>122</v>
      </c>
      <c r="G38" s="3">
        <v>1000</v>
      </c>
      <c r="H38" s="8">
        <v>370</v>
      </c>
      <c r="I38" s="3"/>
    </row>
    <row r="39" spans="1:9" x14ac:dyDescent="0.25">
      <c r="A39" s="3" t="s">
        <v>564</v>
      </c>
      <c r="B39" s="3" t="s">
        <v>32</v>
      </c>
      <c r="C39" s="3" t="s">
        <v>31</v>
      </c>
      <c r="D39" s="3" t="s">
        <v>35</v>
      </c>
      <c r="E39" s="3" t="s">
        <v>545</v>
      </c>
      <c r="F39" s="3" t="s">
        <v>122</v>
      </c>
      <c r="G39" s="3">
        <v>1000</v>
      </c>
      <c r="H39" s="8">
        <v>370</v>
      </c>
      <c r="I39" s="3"/>
    </row>
    <row r="40" spans="1:9" x14ac:dyDescent="0.25">
      <c r="A40" s="3" t="s">
        <v>566</v>
      </c>
      <c r="B40" s="3" t="s">
        <v>32</v>
      </c>
      <c r="C40" s="3" t="s">
        <v>535</v>
      </c>
      <c r="D40" s="3" t="s">
        <v>35</v>
      </c>
      <c r="E40" s="3" t="s">
        <v>533</v>
      </c>
      <c r="F40" s="3" t="s">
        <v>122</v>
      </c>
      <c r="G40" s="3">
        <v>150</v>
      </c>
      <c r="H40" s="8">
        <v>200</v>
      </c>
      <c r="I40" s="3"/>
    </row>
    <row r="41" spans="1:9" x14ac:dyDescent="0.25">
      <c r="A41" s="3" t="s">
        <v>541</v>
      </c>
      <c r="B41" s="3" t="s">
        <v>32</v>
      </c>
      <c r="C41" s="3" t="s">
        <v>43</v>
      </c>
      <c r="D41" s="3" t="s">
        <v>35</v>
      </c>
      <c r="E41" s="3" t="s">
        <v>542</v>
      </c>
      <c r="F41" s="3" t="s">
        <v>122</v>
      </c>
      <c r="G41" s="3">
        <v>150</v>
      </c>
      <c r="H41" s="8">
        <v>200</v>
      </c>
      <c r="I41" s="3"/>
    </row>
    <row r="42" spans="1:9" x14ac:dyDescent="0.25">
      <c r="A42" s="9" t="s">
        <v>579</v>
      </c>
      <c r="B42" s="9" t="s">
        <v>32</v>
      </c>
      <c r="C42" s="9" t="s">
        <v>31</v>
      </c>
      <c r="D42" s="9" t="s">
        <v>35</v>
      </c>
      <c r="E42" s="9" t="s">
        <v>531</v>
      </c>
      <c r="F42" s="9" t="s">
        <v>580</v>
      </c>
      <c r="G42" s="9">
        <v>1000</v>
      </c>
      <c r="H42" s="10">
        <v>0</v>
      </c>
      <c r="I42" s="9"/>
    </row>
    <row r="43" spans="1:9" x14ac:dyDescent="0.25">
      <c r="A43" s="9" t="s">
        <v>581</v>
      </c>
      <c r="B43" s="9" t="s">
        <v>32</v>
      </c>
      <c r="C43" s="9" t="s">
        <v>535</v>
      </c>
      <c r="D43" s="9" t="s">
        <v>35</v>
      </c>
      <c r="E43" s="9" t="s">
        <v>533</v>
      </c>
      <c r="F43" s="9" t="s">
        <v>108</v>
      </c>
      <c r="G43" s="9">
        <v>1000</v>
      </c>
      <c r="H43" s="10">
        <v>0</v>
      </c>
      <c r="I43" s="9"/>
    </row>
    <row r="44" spans="1:9" x14ac:dyDescent="0.25">
      <c r="A44" s="9" t="s">
        <v>576</v>
      </c>
      <c r="B44" s="9" t="s">
        <v>32</v>
      </c>
      <c r="C44" s="9" t="s">
        <v>535</v>
      </c>
      <c r="D44" s="9" t="s">
        <v>35</v>
      </c>
      <c r="E44" s="9" t="s">
        <v>533</v>
      </c>
      <c r="F44" s="9" t="s">
        <v>93</v>
      </c>
      <c r="G44" s="9">
        <v>150</v>
      </c>
      <c r="H44" s="10">
        <v>0</v>
      </c>
      <c r="I44" s="9"/>
    </row>
    <row r="45" spans="1:9" x14ac:dyDescent="0.25">
      <c r="A45" s="9" t="s">
        <v>600</v>
      </c>
      <c r="B45" s="9" t="s">
        <v>32</v>
      </c>
      <c r="C45" s="9" t="s">
        <v>535</v>
      </c>
      <c r="D45" s="9" t="s">
        <v>35</v>
      </c>
      <c r="E45" s="9" t="s">
        <v>542</v>
      </c>
      <c r="F45" s="9" t="s">
        <v>93</v>
      </c>
      <c r="G45" s="9">
        <v>150</v>
      </c>
      <c r="H45" s="10">
        <v>0</v>
      </c>
      <c r="I45" s="9"/>
    </row>
    <row r="46" spans="1:9" x14ac:dyDescent="0.25">
      <c r="A46" s="9" t="s">
        <v>586</v>
      </c>
      <c r="B46" s="9" t="s">
        <v>32</v>
      </c>
      <c r="C46" s="9" t="s">
        <v>535</v>
      </c>
      <c r="D46" s="9" t="s">
        <v>35</v>
      </c>
      <c r="E46" s="9" t="s">
        <v>542</v>
      </c>
      <c r="F46" s="9" t="s">
        <v>93</v>
      </c>
      <c r="G46" s="9">
        <v>150</v>
      </c>
      <c r="H46" s="10">
        <v>0</v>
      </c>
      <c r="I46" s="9"/>
    </row>
    <row r="47" spans="1:9" x14ac:dyDescent="0.25">
      <c r="A47" s="9" t="s">
        <v>579</v>
      </c>
      <c r="B47" s="9" t="s">
        <v>74</v>
      </c>
      <c r="C47" s="9" t="s">
        <v>31</v>
      </c>
      <c r="D47" s="9" t="s">
        <v>35</v>
      </c>
      <c r="E47" s="9" t="s">
        <v>542</v>
      </c>
      <c r="F47" s="9" t="s">
        <v>93</v>
      </c>
      <c r="G47" s="9">
        <v>5</v>
      </c>
      <c r="H47" s="10">
        <v>0</v>
      </c>
      <c r="I47" s="9"/>
    </row>
    <row r="48" spans="1:9" x14ac:dyDescent="0.25">
      <c r="A48" s="9" t="s">
        <v>581</v>
      </c>
      <c r="B48" s="9" t="s">
        <v>74</v>
      </c>
      <c r="C48" s="9" t="s">
        <v>535</v>
      </c>
      <c r="D48" s="9" t="s">
        <v>35</v>
      </c>
      <c r="E48" s="9" t="s">
        <v>533</v>
      </c>
      <c r="F48" s="9" t="s">
        <v>108</v>
      </c>
      <c r="G48" s="9">
        <v>5</v>
      </c>
      <c r="H48" s="10">
        <v>0</v>
      </c>
      <c r="I48" s="9"/>
    </row>
    <row r="49" spans="1:10" x14ac:dyDescent="0.25">
      <c r="A49" s="9" t="s">
        <v>593</v>
      </c>
      <c r="B49" s="9" t="s">
        <v>74</v>
      </c>
      <c r="C49" s="9" t="s">
        <v>43</v>
      </c>
      <c r="D49" s="9" t="s">
        <v>35</v>
      </c>
      <c r="E49" s="9" t="s">
        <v>536</v>
      </c>
      <c r="F49" s="9" t="s">
        <v>365</v>
      </c>
      <c r="G49" s="9">
        <v>5</v>
      </c>
      <c r="H49" s="10">
        <v>0</v>
      </c>
      <c r="I49" s="9"/>
    </row>
    <row r="50" spans="1:10" x14ac:dyDescent="0.25">
      <c r="A50" s="9" t="s">
        <v>583</v>
      </c>
      <c r="B50" s="9" t="s">
        <v>74</v>
      </c>
      <c r="C50" s="9" t="s">
        <v>43</v>
      </c>
      <c r="D50" s="9" t="s">
        <v>35</v>
      </c>
      <c r="E50" s="9" t="s">
        <v>536</v>
      </c>
      <c r="F50" s="9" t="s">
        <v>365</v>
      </c>
      <c r="G50" s="9">
        <v>5</v>
      </c>
      <c r="H50" s="10">
        <v>0</v>
      </c>
      <c r="I50" s="9"/>
    </row>
    <row r="51" spans="1:10" x14ac:dyDescent="0.25">
      <c r="A51" s="9" t="s">
        <v>596</v>
      </c>
      <c r="B51" s="9" t="s">
        <v>74</v>
      </c>
      <c r="C51" s="9" t="s">
        <v>43</v>
      </c>
      <c r="D51" s="9" t="s">
        <v>35</v>
      </c>
      <c r="E51" s="9" t="s">
        <v>536</v>
      </c>
      <c r="F51" s="9" t="s">
        <v>365</v>
      </c>
      <c r="G51" s="9">
        <v>5</v>
      </c>
      <c r="H51" s="10">
        <v>0</v>
      </c>
      <c r="I51" s="9"/>
    </row>
    <row r="52" spans="1:10" x14ac:dyDescent="0.25">
      <c r="A52" s="9" t="s">
        <v>597</v>
      </c>
      <c r="B52" s="9" t="s">
        <v>74</v>
      </c>
      <c r="C52" s="9" t="s">
        <v>43</v>
      </c>
      <c r="D52" s="9" t="s">
        <v>35</v>
      </c>
      <c r="E52" s="9" t="s">
        <v>538</v>
      </c>
      <c r="F52" s="9" t="s">
        <v>365</v>
      </c>
      <c r="G52" s="9">
        <v>5</v>
      </c>
      <c r="H52" s="10">
        <v>0</v>
      </c>
      <c r="I52" s="9"/>
    </row>
    <row r="53" spans="1:10" x14ac:dyDescent="0.25">
      <c r="A53" s="9" t="s">
        <v>575</v>
      </c>
      <c r="B53" s="9" t="s">
        <v>74</v>
      </c>
      <c r="C53" s="9" t="s">
        <v>43</v>
      </c>
      <c r="D53" s="9" t="s">
        <v>35</v>
      </c>
      <c r="E53" s="9" t="s">
        <v>536</v>
      </c>
      <c r="F53" s="9" t="s">
        <v>365</v>
      </c>
      <c r="G53" s="9">
        <v>5</v>
      </c>
      <c r="H53" s="10">
        <v>0</v>
      </c>
      <c r="I53" s="9"/>
    </row>
    <row r="54" spans="1:10" x14ac:dyDescent="0.25">
      <c r="A54" s="9" t="s">
        <v>600</v>
      </c>
      <c r="B54" s="9" t="s">
        <v>74</v>
      </c>
      <c r="C54" s="9" t="s">
        <v>535</v>
      </c>
      <c r="D54" s="9" t="s">
        <v>35</v>
      </c>
      <c r="E54" s="9" t="s">
        <v>542</v>
      </c>
      <c r="F54" s="9" t="s">
        <v>93</v>
      </c>
      <c r="G54" s="9">
        <v>5</v>
      </c>
      <c r="H54" s="10">
        <v>0</v>
      </c>
      <c r="I54" s="9"/>
    </row>
    <row r="56" spans="1:10" x14ac:dyDescent="0.25">
      <c r="A56" s="432" t="s">
        <v>607</v>
      </c>
      <c r="B56" s="433"/>
      <c r="C56" s="433"/>
      <c r="D56" s="433"/>
      <c r="E56" s="433"/>
      <c r="F56" s="433"/>
      <c r="G56" s="433"/>
      <c r="H56" s="433"/>
      <c r="I56" s="433"/>
      <c r="J56" s="433"/>
    </row>
    <row r="57" spans="1:10" x14ac:dyDescent="0.25">
      <c r="A57" s="2" t="s">
        <v>608</v>
      </c>
      <c r="B57" s="2" t="s">
        <v>22</v>
      </c>
      <c r="C57" s="2" t="s">
        <v>24</v>
      </c>
      <c r="D57" s="2" t="s">
        <v>23</v>
      </c>
      <c r="E57" s="2" t="s">
        <v>27</v>
      </c>
      <c r="F57" s="2" t="s">
        <v>25</v>
      </c>
      <c r="G57" s="2" t="s">
        <v>26</v>
      </c>
      <c r="H57" s="2" t="s">
        <v>29</v>
      </c>
      <c r="I57" s="2" t="s">
        <v>135</v>
      </c>
      <c r="J57" s="2" t="s">
        <v>136</v>
      </c>
    </row>
    <row r="58" spans="1:10" x14ac:dyDescent="0.25">
      <c r="A58" s="3" t="s">
        <v>158</v>
      </c>
      <c r="B58" s="3" t="s">
        <v>544</v>
      </c>
      <c r="C58" s="3" t="s">
        <v>32</v>
      </c>
      <c r="D58" s="3" t="s">
        <v>43</v>
      </c>
      <c r="E58" s="3" t="s">
        <v>35</v>
      </c>
      <c r="F58" s="3" t="s">
        <v>545</v>
      </c>
      <c r="G58" s="3" t="s">
        <v>122</v>
      </c>
      <c r="H58" s="3">
        <v>150</v>
      </c>
      <c r="I58" s="8">
        <v>0</v>
      </c>
      <c r="J58" s="3"/>
    </row>
    <row r="59" spans="1:10" x14ac:dyDescent="0.25">
      <c r="A59" s="3" t="s">
        <v>151</v>
      </c>
      <c r="B59" s="3" t="s">
        <v>568</v>
      </c>
      <c r="C59" s="3" t="s">
        <v>32</v>
      </c>
      <c r="D59" s="3" t="s">
        <v>43</v>
      </c>
      <c r="E59" s="3" t="s">
        <v>35</v>
      </c>
      <c r="F59" s="3" t="s">
        <v>545</v>
      </c>
      <c r="G59" s="3" t="s">
        <v>122</v>
      </c>
      <c r="H59" s="3">
        <v>1500</v>
      </c>
      <c r="I59" s="8">
        <v>0</v>
      </c>
      <c r="J59" s="3"/>
    </row>
    <row r="60" spans="1:10" x14ac:dyDescent="0.25">
      <c r="A60" s="3" t="s">
        <v>151</v>
      </c>
      <c r="B60" s="3" t="s">
        <v>554</v>
      </c>
      <c r="C60" s="3" t="s">
        <v>32</v>
      </c>
      <c r="D60" s="3" t="s">
        <v>43</v>
      </c>
      <c r="E60" s="3" t="s">
        <v>35</v>
      </c>
      <c r="F60" s="3" t="s">
        <v>536</v>
      </c>
      <c r="G60" s="3" t="s">
        <v>122</v>
      </c>
      <c r="H60" s="3">
        <v>1500</v>
      </c>
      <c r="I60" s="8">
        <v>0</v>
      </c>
      <c r="J60" s="3"/>
    </row>
    <row r="61" spans="1:10" x14ac:dyDescent="0.25">
      <c r="A61" s="3" t="s">
        <v>151</v>
      </c>
      <c r="B61" s="3" t="s">
        <v>543</v>
      </c>
      <c r="C61" s="3" t="s">
        <v>32</v>
      </c>
      <c r="D61" s="3" t="s">
        <v>43</v>
      </c>
      <c r="E61" s="3" t="s">
        <v>35</v>
      </c>
      <c r="F61" s="3" t="s">
        <v>536</v>
      </c>
      <c r="G61" s="3" t="s">
        <v>122</v>
      </c>
      <c r="H61" s="3">
        <v>1500</v>
      </c>
      <c r="I61" s="8">
        <v>0</v>
      </c>
      <c r="J61" s="3"/>
    </row>
    <row r="62" spans="1:10" x14ac:dyDescent="0.25">
      <c r="A62" s="3" t="s">
        <v>139</v>
      </c>
      <c r="B62" s="3" t="s">
        <v>570</v>
      </c>
      <c r="C62" s="3" t="s">
        <v>32</v>
      </c>
      <c r="D62" s="3" t="s">
        <v>535</v>
      </c>
      <c r="E62" s="3" t="s">
        <v>35</v>
      </c>
      <c r="F62" s="3" t="s">
        <v>542</v>
      </c>
      <c r="G62" s="3" t="s">
        <v>122</v>
      </c>
      <c r="H62" s="3">
        <v>1000</v>
      </c>
      <c r="I62" s="8">
        <v>0</v>
      </c>
      <c r="J62" s="3"/>
    </row>
    <row r="63" spans="1:10" x14ac:dyDescent="0.25">
      <c r="A63" s="3" t="s">
        <v>139</v>
      </c>
      <c r="B63" s="3" t="s">
        <v>564</v>
      </c>
      <c r="C63" s="3" t="s">
        <v>32</v>
      </c>
      <c r="D63" s="3" t="s">
        <v>31</v>
      </c>
      <c r="E63" s="3" t="s">
        <v>35</v>
      </c>
      <c r="F63" s="3" t="s">
        <v>545</v>
      </c>
      <c r="G63" s="3" t="s">
        <v>122</v>
      </c>
      <c r="H63" s="3">
        <v>1000</v>
      </c>
      <c r="I63" s="8">
        <v>0</v>
      </c>
      <c r="J63" s="3"/>
    </row>
    <row r="64" spans="1:10" x14ac:dyDescent="0.25">
      <c r="A64" s="3" t="s">
        <v>139</v>
      </c>
      <c r="B64" s="3" t="s">
        <v>566</v>
      </c>
      <c r="C64" s="3" t="s">
        <v>32</v>
      </c>
      <c r="D64" s="3" t="s">
        <v>535</v>
      </c>
      <c r="E64" s="3" t="s">
        <v>35</v>
      </c>
      <c r="F64" s="3" t="s">
        <v>533</v>
      </c>
      <c r="G64" s="3" t="s">
        <v>122</v>
      </c>
      <c r="H64" s="3">
        <v>150</v>
      </c>
      <c r="I64" s="8">
        <v>0</v>
      </c>
      <c r="J64" s="3"/>
    </row>
    <row r="65" spans="1:10" x14ac:dyDescent="0.25">
      <c r="A65" s="3" t="s">
        <v>139</v>
      </c>
      <c r="B65" s="3" t="s">
        <v>541</v>
      </c>
      <c r="C65" s="3" t="s">
        <v>32</v>
      </c>
      <c r="D65" s="3" t="s">
        <v>43</v>
      </c>
      <c r="E65" s="3" t="s">
        <v>35</v>
      </c>
      <c r="F65" s="3" t="s">
        <v>542</v>
      </c>
      <c r="G65" s="3" t="s">
        <v>122</v>
      </c>
      <c r="H65" s="3">
        <v>150</v>
      </c>
      <c r="I65" s="8">
        <v>0</v>
      </c>
      <c r="J65" s="3"/>
    </row>
    <row r="66" spans="1:10" x14ac:dyDescent="0.25">
      <c r="A66" s="3" t="s">
        <v>113</v>
      </c>
      <c r="B66" s="3" t="s">
        <v>556</v>
      </c>
      <c r="C66" s="3" t="s">
        <v>32</v>
      </c>
      <c r="D66" s="3" t="s">
        <v>43</v>
      </c>
      <c r="E66" s="3" t="s">
        <v>35</v>
      </c>
      <c r="F66" s="3" t="s">
        <v>551</v>
      </c>
      <c r="G66" s="3" t="s">
        <v>122</v>
      </c>
      <c r="H66" s="3">
        <v>1500</v>
      </c>
      <c r="I66" s="8">
        <v>0</v>
      </c>
      <c r="J66" s="3"/>
    </row>
    <row r="67" spans="1:10" x14ac:dyDescent="0.25">
      <c r="A67" s="3" t="s">
        <v>113</v>
      </c>
      <c r="B67" s="3" t="s">
        <v>550</v>
      </c>
      <c r="C67" s="3" t="s">
        <v>32</v>
      </c>
      <c r="D67" s="3" t="s">
        <v>43</v>
      </c>
      <c r="E67" s="3" t="s">
        <v>35</v>
      </c>
      <c r="F67" s="3" t="s">
        <v>551</v>
      </c>
      <c r="G67" s="3" t="s">
        <v>122</v>
      </c>
      <c r="H67" s="3">
        <v>1500</v>
      </c>
      <c r="I67" s="8">
        <v>0</v>
      </c>
      <c r="J67" s="3"/>
    </row>
    <row r="68" spans="1:10" x14ac:dyDescent="0.25">
      <c r="A68" s="3" t="s">
        <v>113</v>
      </c>
      <c r="B68" s="3" t="s">
        <v>547</v>
      </c>
      <c r="C68" s="3" t="s">
        <v>32</v>
      </c>
      <c r="D68" s="3" t="s">
        <v>535</v>
      </c>
      <c r="E68" s="3" t="s">
        <v>35</v>
      </c>
      <c r="F68" s="3" t="s">
        <v>533</v>
      </c>
      <c r="G68" s="3" t="s">
        <v>122</v>
      </c>
      <c r="H68" s="3">
        <v>1500</v>
      </c>
      <c r="I68" s="8">
        <v>0</v>
      </c>
      <c r="J68" s="3"/>
    </row>
    <row r="69" spans="1:10" x14ac:dyDescent="0.25">
      <c r="A69" s="3" t="s">
        <v>113</v>
      </c>
      <c r="B69" s="3" t="s">
        <v>530</v>
      </c>
      <c r="C69" s="3" t="s">
        <v>32</v>
      </c>
      <c r="D69" s="3" t="s">
        <v>43</v>
      </c>
      <c r="E69" s="3" t="s">
        <v>35</v>
      </c>
      <c r="F69" s="3" t="s">
        <v>531</v>
      </c>
      <c r="G69" s="3" t="s">
        <v>122</v>
      </c>
      <c r="H69" s="3">
        <v>1500</v>
      </c>
      <c r="I69" s="8">
        <v>0</v>
      </c>
      <c r="J69" s="3"/>
    </row>
    <row r="70" spans="1:10" x14ac:dyDescent="0.25">
      <c r="A70" s="3" t="s">
        <v>113</v>
      </c>
      <c r="B70" s="3" t="s">
        <v>561</v>
      </c>
      <c r="C70" s="3" t="s">
        <v>32</v>
      </c>
      <c r="D70" s="3" t="s">
        <v>43</v>
      </c>
      <c r="E70" s="3" t="s">
        <v>35</v>
      </c>
      <c r="F70" s="3" t="s">
        <v>551</v>
      </c>
      <c r="G70" s="3" t="s">
        <v>122</v>
      </c>
      <c r="H70" s="3">
        <v>1500</v>
      </c>
      <c r="I70" s="8">
        <v>0</v>
      </c>
      <c r="J70" s="3"/>
    </row>
    <row r="71" spans="1:10" x14ac:dyDescent="0.25">
      <c r="A71" s="3" t="s">
        <v>113</v>
      </c>
      <c r="B71" s="3" t="s">
        <v>571</v>
      </c>
      <c r="C71" s="3" t="s">
        <v>32</v>
      </c>
      <c r="D71" s="3" t="s">
        <v>43</v>
      </c>
      <c r="E71" s="3" t="s">
        <v>35</v>
      </c>
      <c r="F71" s="3" t="s">
        <v>538</v>
      </c>
      <c r="G71" s="3" t="s">
        <v>122</v>
      </c>
      <c r="H71" s="3">
        <v>1500</v>
      </c>
      <c r="I71" s="8">
        <v>0</v>
      </c>
      <c r="J71" s="3"/>
    </row>
    <row r="72" spans="1:10" x14ac:dyDescent="0.25">
      <c r="A72" s="3" t="s">
        <v>113</v>
      </c>
      <c r="B72" s="3" t="s">
        <v>552</v>
      </c>
      <c r="C72" s="3" t="s">
        <v>32</v>
      </c>
      <c r="D72" s="3" t="s">
        <v>43</v>
      </c>
      <c r="E72" s="3" t="s">
        <v>35</v>
      </c>
      <c r="F72" s="3" t="s">
        <v>545</v>
      </c>
      <c r="G72" s="3" t="s">
        <v>122</v>
      </c>
      <c r="H72" s="3">
        <v>1000</v>
      </c>
      <c r="I72" s="8">
        <v>0</v>
      </c>
      <c r="J72" s="3"/>
    </row>
    <row r="73" spans="1:10" x14ac:dyDescent="0.25">
      <c r="A73" s="3" t="s">
        <v>113</v>
      </c>
      <c r="B73" s="3" t="s">
        <v>559</v>
      </c>
      <c r="C73" s="3" t="s">
        <v>32</v>
      </c>
      <c r="D73" s="3" t="s">
        <v>43</v>
      </c>
      <c r="E73" s="3" t="s">
        <v>35</v>
      </c>
      <c r="F73" s="3" t="s">
        <v>542</v>
      </c>
      <c r="G73" s="3" t="s">
        <v>122</v>
      </c>
      <c r="H73" s="3">
        <v>1000</v>
      </c>
      <c r="I73" s="8">
        <v>0</v>
      </c>
      <c r="J73" s="3"/>
    </row>
    <row r="74" spans="1:10" x14ac:dyDescent="0.25">
      <c r="A74" s="3" t="s">
        <v>113</v>
      </c>
      <c r="B74" s="3" t="s">
        <v>563</v>
      </c>
      <c r="C74" s="3" t="s">
        <v>32</v>
      </c>
      <c r="D74" s="3" t="s">
        <v>43</v>
      </c>
      <c r="E74" s="3" t="s">
        <v>35</v>
      </c>
      <c r="F74" s="3" t="s">
        <v>531</v>
      </c>
      <c r="G74" s="3" t="s">
        <v>122</v>
      </c>
      <c r="H74" s="3">
        <v>1000</v>
      </c>
      <c r="I74" s="8">
        <v>0</v>
      </c>
      <c r="J74" s="3"/>
    </row>
    <row r="75" spans="1:10" x14ac:dyDescent="0.25">
      <c r="A75" s="3" t="s">
        <v>113</v>
      </c>
      <c r="B75" s="3" t="s">
        <v>534</v>
      </c>
      <c r="C75" s="3" t="s">
        <v>32</v>
      </c>
      <c r="D75" s="3" t="s">
        <v>535</v>
      </c>
      <c r="E75" s="3" t="s">
        <v>35</v>
      </c>
      <c r="F75" s="3" t="s">
        <v>536</v>
      </c>
      <c r="G75" s="3" t="s">
        <v>122</v>
      </c>
      <c r="H75" s="3">
        <v>1000</v>
      </c>
      <c r="I75" s="8">
        <v>0</v>
      </c>
      <c r="J75" s="3"/>
    </row>
    <row r="76" spans="1:10" x14ac:dyDescent="0.25">
      <c r="A76" s="3" t="s">
        <v>113</v>
      </c>
      <c r="B76" s="3" t="s">
        <v>567</v>
      </c>
      <c r="C76" s="3" t="s">
        <v>32</v>
      </c>
      <c r="D76" s="3" t="s">
        <v>71</v>
      </c>
      <c r="E76" s="3" t="s">
        <v>35</v>
      </c>
      <c r="F76" s="3" t="s">
        <v>538</v>
      </c>
      <c r="G76" s="3" t="s">
        <v>122</v>
      </c>
      <c r="H76" s="3">
        <v>1000</v>
      </c>
      <c r="I76" s="8">
        <v>0</v>
      </c>
      <c r="J76" s="3"/>
    </row>
    <row r="77" spans="1:10" x14ac:dyDescent="0.25">
      <c r="A77" s="3" t="s">
        <v>113</v>
      </c>
      <c r="B77" s="3" t="s">
        <v>540</v>
      </c>
      <c r="C77" s="3" t="s">
        <v>32</v>
      </c>
      <c r="D77" s="3" t="s">
        <v>43</v>
      </c>
      <c r="E77" s="3" t="s">
        <v>35</v>
      </c>
      <c r="F77" s="3" t="s">
        <v>531</v>
      </c>
      <c r="G77" s="3" t="s">
        <v>122</v>
      </c>
      <c r="H77" s="3">
        <v>1000</v>
      </c>
      <c r="I77" s="8">
        <v>0</v>
      </c>
      <c r="J77" s="3"/>
    </row>
    <row r="78" spans="1:10" x14ac:dyDescent="0.25">
      <c r="A78" s="3" t="s">
        <v>113</v>
      </c>
      <c r="B78" s="3" t="s">
        <v>562</v>
      </c>
      <c r="C78" s="3" t="s">
        <v>32</v>
      </c>
      <c r="D78" s="3" t="s">
        <v>43</v>
      </c>
      <c r="E78" s="3" t="s">
        <v>35</v>
      </c>
      <c r="F78" s="3" t="s">
        <v>536</v>
      </c>
      <c r="G78" s="3" t="s">
        <v>122</v>
      </c>
      <c r="H78" s="3">
        <v>300</v>
      </c>
      <c r="I78" s="8">
        <v>0</v>
      </c>
      <c r="J78" s="3"/>
    </row>
    <row r="79" spans="1:10" x14ac:dyDescent="0.25">
      <c r="A79" s="3" t="s">
        <v>113</v>
      </c>
      <c r="B79" s="3" t="s">
        <v>565</v>
      </c>
      <c r="C79" s="3" t="s">
        <v>32</v>
      </c>
      <c r="D79" s="3" t="s">
        <v>43</v>
      </c>
      <c r="E79" s="3" t="s">
        <v>35</v>
      </c>
      <c r="F79" s="3" t="s">
        <v>542</v>
      </c>
      <c r="G79" s="3" t="s">
        <v>122</v>
      </c>
      <c r="H79" s="3">
        <v>150</v>
      </c>
      <c r="I79" s="8">
        <v>0</v>
      </c>
      <c r="J79" s="3"/>
    </row>
    <row r="80" spans="1:10" x14ac:dyDescent="0.25">
      <c r="A80" s="3" t="s">
        <v>113</v>
      </c>
      <c r="B80" s="3" t="s">
        <v>571</v>
      </c>
      <c r="C80" s="3" t="s">
        <v>74</v>
      </c>
      <c r="D80" s="3" t="s">
        <v>43</v>
      </c>
      <c r="E80" s="3" t="s">
        <v>35</v>
      </c>
      <c r="F80" s="3" t="s">
        <v>538</v>
      </c>
      <c r="G80" s="3" t="s">
        <v>122</v>
      </c>
      <c r="H80" s="3">
        <v>5</v>
      </c>
      <c r="I80" s="8">
        <v>0</v>
      </c>
      <c r="J80" s="3"/>
    </row>
    <row r="81" spans="1:10" x14ac:dyDescent="0.25">
      <c r="A81" s="3" t="s">
        <v>113</v>
      </c>
      <c r="B81" s="3" t="s">
        <v>562</v>
      </c>
      <c r="C81" s="3" t="s">
        <v>37</v>
      </c>
      <c r="D81" s="3" t="s">
        <v>43</v>
      </c>
      <c r="E81" s="3" t="s">
        <v>35</v>
      </c>
      <c r="F81" s="3" t="s">
        <v>536</v>
      </c>
      <c r="G81" s="3" t="s">
        <v>122</v>
      </c>
      <c r="H81" s="3">
        <v>1</v>
      </c>
      <c r="I81" s="8">
        <v>0</v>
      </c>
      <c r="J81" s="3"/>
    </row>
    <row r="82" spans="1:10" x14ac:dyDescent="0.25">
      <c r="A82" s="3" t="s">
        <v>160</v>
      </c>
      <c r="B82" s="3" t="s">
        <v>557</v>
      </c>
      <c r="C82" s="3" t="s">
        <v>32</v>
      </c>
      <c r="D82" s="3" t="s">
        <v>43</v>
      </c>
      <c r="E82" s="3" t="s">
        <v>35</v>
      </c>
      <c r="F82" s="3" t="s">
        <v>542</v>
      </c>
      <c r="G82" s="3" t="s">
        <v>122</v>
      </c>
      <c r="H82" s="3">
        <v>1500</v>
      </c>
      <c r="I82" s="8">
        <v>0</v>
      </c>
      <c r="J82" s="3"/>
    </row>
    <row r="83" spans="1:10" x14ac:dyDescent="0.25">
      <c r="A83" s="3" t="s">
        <v>160</v>
      </c>
      <c r="B83" s="3" t="s">
        <v>548</v>
      </c>
      <c r="C83" s="3" t="s">
        <v>32</v>
      </c>
      <c r="D83" s="3" t="s">
        <v>43</v>
      </c>
      <c r="E83" s="3" t="s">
        <v>35</v>
      </c>
      <c r="F83" s="3" t="s">
        <v>542</v>
      </c>
      <c r="G83" s="3" t="s">
        <v>122</v>
      </c>
      <c r="H83" s="3">
        <v>1500</v>
      </c>
      <c r="I83" s="8">
        <v>0</v>
      </c>
      <c r="J83" s="3"/>
    </row>
    <row r="84" spans="1:10" x14ac:dyDescent="0.25">
      <c r="A84" s="3" t="s">
        <v>160</v>
      </c>
      <c r="B84" s="3" t="s">
        <v>569</v>
      </c>
      <c r="C84" s="3" t="s">
        <v>32</v>
      </c>
      <c r="D84" s="3" t="s">
        <v>43</v>
      </c>
      <c r="E84" s="3" t="s">
        <v>35</v>
      </c>
      <c r="F84" s="3" t="s">
        <v>542</v>
      </c>
      <c r="G84" s="3" t="s">
        <v>122</v>
      </c>
      <c r="H84" s="3">
        <v>1000</v>
      </c>
      <c r="I84" s="8">
        <v>0</v>
      </c>
      <c r="J84" s="3"/>
    </row>
    <row r="85" spans="1:10" x14ac:dyDescent="0.25">
      <c r="A85" s="3" t="s">
        <v>160</v>
      </c>
      <c r="B85" s="3" t="s">
        <v>553</v>
      </c>
      <c r="C85" s="3" t="s">
        <v>32</v>
      </c>
      <c r="D85" s="3" t="s">
        <v>43</v>
      </c>
      <c r="E85" s="3" t="s">
        <v>35</v>
      </c>
      <c r="F85" s="3" t="s">
        <v>531</v>
      </c>
      <c r="G85" s="3" t="s">
        <v>122</v>
      </c>
      <c r="H85" s="3">
        <v>1000</v>
      </c>
      <c r="I85" s="8">
        <v>0</v>
      </c>
      <c r="J85" s="3"/>
    </row>
    <row r="86" spans="1:10" x14ac:dyDescent="0.25">
      <c r="A86" s="3" t="s">
        <v>160</v>
      </c>
      <c r="B86" s="3" t="s">
        <v>537</v>
      </c>
      <c r="C86" s="3" t="s">
        <v>32</v>
      </c>
      <c r="D86" s="3" t="s">
        <v>43</v>
      </c>
      <c r="E86" s="3" t="s">
        <v>35</v>
      </c>
      <c r="F86" s="3" t="s">
        <v>538</v>
      </c>
      <c r="G86" s="3" t="s">
        <v>122</v>
      </c>
      <c r="H86" s="3">
        <v>1000</v>
      </c>
      <c r="I86" s="8">
        <v>0</v>
      </c>
      <c r="J86" s="3"/>
    </row>
    <row r="87" spans="1:10" x14ac:dyDescent="0.25">
      <c r="A87" s="3" t="s">
        <v>160</v>
      </c>
      <c r="B87" s="3" t="s">
        <v>532</v>
      </c>
      <c r="C87" s="3" t="s">
        <v>32</v>
      </c>
      <c r="D87" s="3" t="s">
        <v>43</v>
      </c>
      <c r="E87" s="3" t="s">
        <v>35</v>
      </c>
      <c r="F87" s="3" t="s">
        <v>533</v>
      </c>
      <c r="G87" s="3" t="s">
        <v>122</v>
      </c>
      <c r="H87" s="3">
        <v>1000</v>
      </c>
      <c r="I87" s="8">
        <v>0</v>
      </c>
      <c r="J87" s="3"/>
    </row>
    <row r="88" spans="1:10" x14ac:dyDescent="0.25">
      <c r="A88" s="3" t="s">
        <v>160</v>
      </c>
      <c r="B88" s="3" t="s">
        <v>560</v>
      </c>
      <c r="C88" s="3" t="s">
        <v>32</v>
      </c>
      <c r="D88" s="3" t="s">
        <v>43</v>
      </c>
      <c r="E88" s="3" t="s">
        <v>35</v>
      </c>
      <c r="F88" s="3" t="s">
        <v>531</v>
      </c>
      <c r="G88" s="3" t="s">
        <v>122</v>
      </c>
      <c r="H88" s="3">
        <v>1000</v>
      </c>
      <c r="I88" s="8">
        <v>0</v>
      </c>
      <c r="J88" s="3"/>
    </row>
    <row r="89" spans="1:10" x14ac:dyDescent="0.25">
      <c r="A89" s="3" t="s">
        <v>160</v>
      </c>
      <c r="B89" s="3" t="s">
        <v>558</v>
      </c>
      <c r="C89" s="3" t="s">
        <v>32</v>
      </c>
      <c r="D89" s="3" t="s">
        <v>43</v>
      </c>
      <c r="E89" s="3" t="s">
        <v>35</v>
      </c>
      <c r="F89" s="3" t="s">
        <v>542</v>
      </c>
      <c r="G89" s="3" t="s">
        <v>122</v>
      </c>
      <c r="H89" s="3">
        <v>1000</v>
      </c>
      <c r="I89" s="8">
        <v>0</v>
      </c>
      <c r="J89" s="3"/>
    </row>
    <row r="90" spans="1:10" x14ac:dyDescent="0.25">
      <c r="A90" s="3" t="s">
        <v>160</v>
      </c>
      <c r="B90" s="3" t="s">
        <v>555</v>
      </c>
      <c r="C90" s="3" t="s">
        <v>32</v>
      </c>
      <c r="D90" s="3" t="s">
        <v>43</v>
      </c>
      <c r="E90" s="3" t="s">
        <v>35</v>
      </c>
      <c r="F90" s="3" t="s">
        <v>542</v>
      </c>
      <c r="G90" s="3" t="s">
        <v>122</v>
      </c>
      <c r="H90" s="3">
        <v>1000</v>
      </c>
      <c r="I90" s="8">
        <v>0</v>
      </c>
      <c r="J90" s="3"/>
    </row>
    <row r="91" spans="1:10" x14ac:dyDescent="0.25">
      <c r="A91" s="3" t="s">
        <v>160</v>
      </c>
      <c r="B91" s="3" t="s">
        <v>539</v>
      </c>
      <c r="C91" s="3" t="s">
        <v>32</v>
      </c>
      <c r="D91" s="3" t="s">
        <v>43</v>
      </c>
      <c r="E91" s="3" t="s">
        <v>35</v>
      </c>
      <c r="F91" s="3" t="s">
        <v>531</v>
      </c>
      <c r="G91" s="3" t="s">
        <v>122</v>
      </c>
      <c r="H91" s="3">
        <v>1000</v>
      </c>
      <c r="I91" s="8">
        <v>0</v>
      </c>
      <c r="J91" s="3"/>
    </row>
    <row r="92" spans="1:10" x14ac:dyDescent="0.25">
      <c r="A92" s="3" t="s">
        <v>160</v>
      </c>
      <c r="B92" s="3" t="s">
        <v>546</v>
      </c>
      <c r="C92" s="3" t="s">
        <v>32</v>
      </c>
      <c r="D92" s="3" t="s">
        <v>43</v>
      </c>
      <c r="E92" s="3" t="s">
        <v>35</v>
      </c>
      <c r="F92" s="3" t="s">
        <v>531</v>
      </c>
      <c r="G92" s="3" t="s">
        <v>122</v>
      </c>
      <c r="H92" s="3">
        <v>1000</v>
      </c>
      <c r="I92" s="8">
        <v>0</v>
      </c>
      <c r="J92" s="3"/>
    </row>
    <row r="93" spans="1:10" x14ac:dyDescent="0.25">
      <c r="A93" s="3" t="s">
        <v>160</v>
      </c>
      <c r="B93" s="3" t="s">
        <v>549</v>
      </c>
      <c r="C93" s="3" t="s">
        <v>74</v>
      </c>
      <c r="D93" s="3" t="s">
        <v>43</v>
      </c>
      <c r="E93" s="3" t="s">
        <v>35</v>
      </c>
      <c r="F93" s="3" t="s">
        <v>542</v>
      </c>
      <c r="G93" s="3" t="s">
        <v>122</v>
      </c>
      <c r="H93" s="3">
        <v>5</v>
      </c>
      <c r="I93" s="8">
        <v>0</v>
      </c>
      <c r="J93" s="3"/>
    </row>
    <row r="94" spans="1:10" x14ac:dyDescent="0.25">
      <c r="A94" s="3" t="s">
        <v>160</v>
      </c>
      <c r="B94" s="3" t="s">
        <v>532</v>
      </c>
      <c r="C94" s="3" t="s">
        <v>37</v>
      </c>
      <c r="D94" s="3" t="s">
        <v>43</v>
      </c>
      <c r="E94" s="3" t="s">
        <v>35</v>
      </c>
      <c r="F94" s="3" t="s">
        <v>533</v>
      </c>
      <c r="G94" s="3" t="s">
        <v>122</v>
      </c>
      <c r="H94" s="3">
        <v>1</v>
      </c>
      <c r="I94" s="8">
        <v>0</v>
      </c>
      <c r="J94" s="3"/>
    </row>
    <row r="95" spans="1:10" x14ac:dyDescent="0.25">
      <c r="A95" s="3" t="s">
        <v>160</v>
      </c>
      <c r="B95" s="3" t="s">
        <v>555</v>
      </c>
      <c r="C95" s="3" t="s">
        <v>37</v>
      </c>
      <c r="D95" s="3" t="s">
        <v>43</v>
      </c>
      <c r="E95" s="3" t="s">
        <v>35</v>
      </c>
      <c r="F95" s="3" t="s">
        <v>542</v>
      </c>
      <c r="G95" s="3" t="s">
        <v>122</v>
      </c>
      <c r="H95" s="3">
        <v>1</v>
      </c>
      <c r="I95" s="8">
        <v>0</v>
      </c>
      <c r="J95" s="3"/>
    </row>
    <row r="96" spans="1:10" x14ac:dyDescent="0.25">
      <c r="A96" s="3" t="s">
        <v>160</v>
      </c>
      <c r="B96" s="3" t="s">
        <v>553</v>
      </c>
      <c r="C96" s="3" t="s">
        <v>37</v>
      </c>
      <c r="D96" s="3" t="s">
        <v>43</v>
      </c>
      <c r="E96" s="3" t="s">
        <v>35</v>
      </c>
      <c r="F96" s="3" t="s">
        <v>531</v>
      </c>
      <c r="G96" s="3" t="s">
        <v>122</v>
      </c>
      <c r="H96" s="3">
        <v>1</v>
      </c>
      <c r="I96" s="8">
        <v>0</v>
      </c>
      <c r="J96" s="3"/>
    </row>
    <row r="97" spans="1:10" x14ac:dyDescent="0.25">
      <c r="A97" s="9" t="s">
        <v>158</v>
      </c>
      <c r="B97" s="9" t="s">
        <v>584</v>
      </c>
      <c r="C97" s="9" t="s">
        <v>32</v>
      </c>
      <c r="D97" s="9" t="s">
        <v>43</v>
      </c>
      <c r="E97" s="9" t="s">
        <v>35</v>
      </c>
      <c r="F97" s="9" t="s">
        <v>542</v>
      </c>
      <c r="G97" s="9" t="s">
        <v>104</v>
      </c>
      <c r="H97" s="9">
        <v>1000</v>
      </c>
      <c r="I97" s="10">
        <v>0</v>
      </c>
      <c r="J97" s="3"/>
    </row>
    <row r="98" spans="1:10" x14ac:dyDescent="0.25">
      <c r="A98" s="9" t="s">
        <v>609</v>
      </c>
      <c r="B98" s="9" t="s">
        <v>589</v>
      </c>
      <c r="C98" s="9" t="s">
        <v>32</v>
      </c>
      <c r="D98" s="9" t="s">
        <v>43</v>
      </c>
      <c r="E98" s="9" t="s">
        <v>35</v>
      </c>
      <c r="F98" s="9" t="s">
        <v>545</v>
      </c>
      <c r="G98" s="9" t="s">
        <v>104</v>
      </c>
      <c r="H98" s="9">
        <v>1000</v>
      </c>
      <c r="I98" s="10">
        <v>0</v>
      </c>
      <c r="J98" s="3"/>
    </row>
    <row r="99" spans="1:10" x14ac:dyDescent="0.25">
      <c r="A99" s="9" t="s">
        <v>139</v>
      </c>
      <c r="B99" s="9" t="s">
        <v>581</v>
      </c>
      <c r="C99" s="9" t="s">
        <v>32</v>
      </c>
      <c r="D99" s="9" t="s">
        <v>535</v>
      </c>
      <c r="E99" s="9" t="s">
        <v>35</v>
      </c>
      <c r="F99" s="9" t="s">
        <v>533</v>
      </c>
      <c r="G99" s="9" t="s">
        <v>108</v>
      </c>
      <c r="H99" s="9">
        <v>1000</v>
      </c>
      <c r="I99" s="10">
        <v>0</v>
      </c>
      <c r="J99" s="3"/>
    </row>
    <row r="100" spans="1:10" x14ac:dyDescent="0.25">
      <c r="A100" s="9" t="s">
        <v>139</v>
      </c>
      <c r="B100" s="9" t="s">
        <v>579</v>
      </c>
      <c r="C100" s="9" t="s">
        <v>32</v>
      </c>
      <c r="D100" s="9" t="s">
        <v>31</v>
      </c>
      <c r="E100" s="9" t="s">
        <v>35</v>
      </c>
      <c r="F100" s="9" t="s">
        <v>531</v>
      </c>
      <c r="G100" s="9" t="s">
        <v>580</v>
      </c>
      <c r="H100" s="9">
        <v>1000</v>
      </c>
      <c r="I100" s="10">
        <v>0</v>
      </c>
      <c r="J100" s="3"/>
    </row>
    <row r="101" spans="1:10" x14ac:dyDescent="0.25">
      <c r="A101" s="9" t="s">
        <v>139</v>
      </c>
      <c r="B101" s="9" t="s">
        <v>600</v>
      </c>
      <c r="C101" s="9" t="s">
        <v>32</v>
      </c>
      <c r="D101" s="9" t="s">
        <v>535</v>
      </c>
      <c r="E101" s="9" t="s">
        <v>35</v>
      </c>
      <c r="F101" s="9" t="s">
        <v>542</v>
      </c>
      <c r="G101" s="9" t="s">
        <v>93</v>
      </c>
      <c r="H101" s="9">
        <v>150</v>
      </c>
      <c r="I101" s="10">
        <v>0</v>
      </c>
      <c r="J101" s="3"/>
    </row>
    <row r="102" spans="1:10" x14ac:dyDescent="0.25">
      <c r="A102" s="9" t="s">
        <v>139</v>
      </c>
      <c r="B102" s="9" t="s">
        <v>576</v>
      </c>
      <c r="C102" s="9" t="s">
        <v>32</v>
      </c>
      <c r="D102" s="9" t="s">
        <v>535</v>
      </c>
      <c r="E102" s="9" t="s">
        <v>35</v>
      </c>
      <c r="F102" s="9" t="s">
        <v>533</v>
      </c>
      <c r="G102" s="9" t="s">
        <v>93</v>
      </c>
      <c r="H102" s="9">
        <v>150</v>
      </c>
      <c r="I102" s="10">
        <v>0</v>
      </c>
      <c r="J102" s="3"/>
    </row>
    <row r="103" spans="1:10" x14ac:dyDescent="0.25">
      <c r="A103" s="9" t="s">
        <v>139</v>
      </c>
      <c r="B103" s="9" t="s">
        <v>586</v>
      </c>
      <c r="C103" s="9" t="s">
        <v>32</v>
      </c>
      <c r="D103" s="9" t="s">
        <v>535</v>
      </c>
      <c r="E103" s="9" t="s">
        <v>35</v>
      </c>
      <c r="F103" s="9" t="s">
        <v>542</v>
      </c>
      <c r="G103" s="9" t="s">
        <v>93</v>
      </c>
      <c r="H103" s="9">
        <v>150</v>
      </c>
      <c r="I103" s="10">
        <v>0</v>
      </c>
      <c r="J103" s="3"/>
    </row>
    <row r="104" spans="1:10" x14ac:dyDescent="0.25">
      <c r="A104" s="9" t="s">
        <v>139</v>
      </c>
      <c r="B104" s="9" t="s">
        <v>583</v>
      </c>
      <c r="C104" s="9" t="s">
        <v>74</v>
      </c>
      <c r="D104" s="9" t="s">
        <v>43</v>
      </c>
      <c r="E104" s="9" t="s">
        <v>35</v>
      </c>
      <c r="F104" s="9" t="s">
        <v>536</v>
      </c>
      <c r="G104" s="9" t="s">
        <v>365</v>
      </c>
      <c r="H104" s="9">
        <v>5</v>
      </c>
      <c r="I104" s="10">
        <v>0</v>
      </c>
      <c r="J104" s="3"/>
    </row>
    <row r="105" spans="1:10" x14ac:dyDescent="0.25">
      <c r="A105" s="9" t="s">
        <v>139</v>
      </c>
      <c r="B105" s="9" t="s">
        <v>593</v>
      </c>
      <c r="C105" s="9" t="s">
        <v>74</v>
      </c>
      <c r="D105" s="9" t="s">
        <v>43</v>
      </c>
      <c r="E105" s="9" t="s">
        <v>35</v>
      </c>
      <c r="F105" s="9" t="s">
        <v>536</v>
      </c>
      <c r="G105" s="9" t="s">
        <v>365</v>
      </c>
      <c r="H105" s="9">
        <v>5</v>
      </c>
      <c r="I105" s="10">
        <v>0</v>
      </c>
      <c r="J105" s="3"/>
    </row>
    <row r="106" spans="1:10" x14ac:dyDescent="0.25">
      <c r="A106" s="9" t="s">
        <v>139</v>
      </c>
      <c r="B106" s="9" t="s">
        <v>596</v>
      </c>
      <c r="C106" s="9" t="s">
        <v>74</v>
      </c>
      <c r="D106" s="9" t="s">
        <v>43</v>
      </c>
      <c r="E106" s="9" t="s">
        <v>35</v>
      </c>
      <c r="F106" s="9" t="s">
        <v>536</v>
      </c>
      <c r="G106" s="9" t="s">
        <v>365</v>
      </c>
      <c r="H106" s="9">
        <v>5</v>
      </c>
      <c r="I106" s="10">
        <v>0</v>
      </c>
      <c r="J106" s="3"/>
    </row>
    <row r="107" spans="1:10" x14ac:dyDescent="0.25">
      <c r="A107" s="9" t="s">
        <v>139</v>
      </c>
      <c r="B107" s="9" t="s">
        <v>597</v>
      </c>
      <c r="C107" s="9" t="s">
        <v>74</v>
      </c>
      <c r="D107" s="9" t="s">
        <v>43</v>
      </c>
      <c r="E107" s="9" t="s">
        <v>35</v>
      </c>
      <c r="F107" s="9" t="s">
        <v>538</v>
      </c>
      <c r="G107" s="9" t="s">
        <v>365</v>
      </c>
      <c r="H107" s="9">
        <v>5</v>
      </c>
      <c r="I107" s="10">
        <v>0</v>
      </c>
      <c r="J107" s="3"/>
    </row>
    <row r="108" spans="1:10" x14ac:dyDescent="0.25">
      <c r="A108" s="9" t="s">
        <v>139</v>
      </c>
      <c r="B108" s="9" t="s">
        <v>600</v>
      </c>
      <c r="C108" s="9" t="s">
        <v>74</v>
      </c>
      <c r="D108" s="9" t="s">
        <v>535</v>
      </c>
      <c r="E108" s="9" t="s">
        <v>35</v>
      </c>
      <c r="F108" s="9" t="s">
        <v>542</v>
      </c>
      <c r="G108" s="9" t="s">
        <v>93</v>
      </c>
      <c r="H108" s="9">
        <v>5</v>
      </c>
      <c r="I108" s="10">
        <v>0</v>
      </c>
      <c r="J108" s="3"/>
    </row>
    <row r="109" spans="1:10" x14ac:dyDescent="0.25">
      <c r="A109" s="9" t="s">
        <v>139</v>
      </c>
      <c r="B109" s="9" t="s">
        <v>575</v>
      </c>
      <c r="C109" s="9" t="s">
        <v>74</v>
      </c>
      <c r="D109" s="9" t="s">
        <v>43</v>
      </c>
      <c r="E109" s="9" t="s">
        <v>35</v>
      </c>
      <c r="F109" s="9" t="s">
        <v>536</v>
      </c>
      <c r="G109" s="9" t="s">
        <v>365</v>
      </c>
      <c r="H109" s="9">
        <v>5</v>
      </c>
      <c r="I109" s="10">
        <v>0</v>
      </c>
      <c r="J109" s="3"/>
    </row>
    <row r="110" spans="1:10" x14ac:dyDescent="0.25">
      <c r="A110" s="9" t="s">
        <v>139</v>
      </c>
      <c r="B110" s="9" t="s">
        <v>579</v>
      </c>
      <c r="C110" s="9" t="s">
        <v>74</v>
      </c>
      <c r="D110" s="9" t="s">
        <v>31</v>
      </c>
      <c r="E110" s="9" t="s">
        <v>35</v>
      </c>
      <c r="F110" s="9" t="s">
        <v>542</v>
      </c>
      <c r="G110" s="9" t="s">
        <v>93</v>
      </c>
      <c r="H110" s="9">
        <v>5</v>
      </c>
      <c r="I110" s="10">
        <v>0</v>
      </c>
      <c r="J110" s="3"/>
    </row>
    <row r="111" spans="1:10" x14ac:dyDescent="0.25">
      <c r="A111" s="9" t="s">
        <v>139</v>
      </c>
      <c r="B111" s="9" t="s">
        <v>581</v>
      </c>
      <c r="C111" s="9" t="s">
        <v>74</v>
      </c>
      <c r="D111" s="9" t="s">
        <v>535</v>
      </c>
      <c r="E111" s="9" t="s">
        <v>35</v>
      </c>
      <c r="F111" s="9" t="s">
        <v>533</v>
      </c>
      <c r="G111" s="9" t="s">
        <v>108</v>
      </c>
      <c r="H111" s="9">
        <v>5</v>
      </c>
      <c r="I111" s="10">
        <v>0</v>
      </c>
      <c r="J111" s="3"/>
    </row>
    <row r="112" spans="1:10" x14ac:dyDescent="0.25">
      <c r="A112" s="9" t="s">
        <v>113</v>
      </c>
      <c r="B112" s="9" t="s">
        <v>590</v>
      </c>
      <c r="C112" s="9" t="s">
        <v>32</v>
      </c>
      <c r="D112" s="9" t="s">
        <v>535</v>
      </c>
      <c r="E112" s="9" t="s">
        <v>35</v>
      </c>
      <c r="F112" s="9" t="s">
        <v>533</v>
      </c>
      <c r="G112" s="9" t="s">
        <v>108</v>
      </c>
      <c r="H112" s="9">
        <v>1000</v>
      </c>
      <c r="I112" s="10">
        <v>0</v>
      </c>
      <c r="J112" s="3"/>
    </row>
    <row r="113" spans="1:10" x14ac:dyDescent="0.25">
      <c r="A113" s="9" t="s">
        <v>113</v>
      </c>
      <c r="B113" s="9" t="s">
        <v>598</v>
      </c>
      <c r="C113" s="9" t="s">
        <v>32</v>
      </c>
      <c r="D113" s="9" t="s">
        <v>43</v>
      </c>
      <c r="E113" s="9" t="s">
        <v>35</v>
      </c>
      <c r="F113" s="9" t="s">
        <v>536</v>
      </c>
      <c r="G113" s="9" t="s">
        <v>101</v>
      </c>
      <c r="H113" s="9">
        <v>1000</v>
      </c>
      <c r="I113" s="10">
        <v>0</v>
      </c>
      <c r="J113" s="3"/>
    </row>
    <row r="114" spans="1:10" x14ac:dyDescent="0.25">
      <c r="A114" s="9" t="s">
        <v>113</v>
      </c>
      <c r="B114" s="9" t="s">
        <v>565</v>
      </c>
      <c r="C114" s="9" t="s">
        <v>74</v>
      </c>
      <c r="D114" s="9" t="s">
        <v>43</v>
      </c>
      <c r="E114" s="9" t="s">
        <v>35</v>
      </c>
      <c r="F114" s="9" t="s">
        <v>551</v>
      </c>
      <c r="G114" s="9" t="s">
        <v>108</v>
      </c>
      <c r="H114" s="9">
        <v>5</v>
      </c>
      <c r="I114" s="10">
        <v>0</v>
      </c>
      <c r="J114" s="3"/>
    </row>
    <row r="115" spans="1:10" x14ac:dyDescent="0.25">
      <c r="A115" s="9" t="s">
        <v>113</v>
      </c>
      <c r="B115" s="9" t="s">
        <v>552</v>
      </c>
      <c r="C115" s="9" t="s">
        <v>74</v>
      </c>
      <c r="D115" s="9" t="s">
        <v>43</v>
      </c>
      <c r="E115" s="9" t="s">
        <v>35</v>
      </c>
      <c r="F115" s="9" t="s">
        <v>551</v>
      </c>
      <c r="G115" s="9" t="s">
        <v>104</v>
      </c>
      <c r="H115" s="9">
        <v>5</v>
      </c>
      <c r="I115" s="10">
        <v>0</v>
      </c>
      <c r="J115" s="3"/>
    </row>
    <row r="116" spans="1:10" x14ac:dyDescent="0.25">
      <c r="A116" s="9" t="s">
        <v>113</v>
      </c>
      <c r="B116" s="9" t="s">
        <v>42</v>
      </c>
      <c r="C116" s="9" t="s">
        <v>74</v>
      </c>
      <c r="D116" s="9" t="s">
        <v>43</v>
      </c>
      <c r="E116" s="9" t="s">
        <v>35</v>
      </c>
      <c r="F116" s="9" t="s">
        <v>538</v>
      </c>
      <c r="G116" s="9" t="s">
        <v>578</v>
      </c>
      <c r="H116" s="9">
        <v>5</v>
      </c>
      <c r="I116" s="10">
        <v>0</v>
      </c>
      <c r="J116" s="3"/>
    </row>
    <row r="117" spans="1:10" x14ac:dyDescent="0.25">
      <c r="A117" s="9" t="s">
        <v>113</v>
      </c>
      <c r="B117" s="9" t="s">
        <v>588</v>
      </c>
      <c r="C117" s="9" t="s">
        <v>74</v>
      </c>
      <c r="D117" s="9" t="s">
        <v>43</v>
      </c>
      <c r="E117" s="9" t="s">
        <v>35</v>
      </c>
      <c r="F117" s="9" t="s">
        <v>536</v>
      </c>
      <c r="G117" s="9" t="s">
        <v>365</v>
      </c>
      <c r="H117" s="9">
        <v>5</v>
      </c>
      <c r="I117" s="10">
        <v>0</v>
      </c>
      <c r="J117" s="3"/>
    </row>
    <row r="118" spans="1:10" x14ac:dyDescent="0.25">
      <c r="A118" s="9" t="s">
        <v>113</v>
      </c>
      <c r="B118" s="9" t="s">
        <v>587</v>
      </c>
      <c r="C118" s="9" t="s">
        <v>74</v>
      </c>
      <c r="D118" s="9" t="s">
        <v>43</v>
      </c>
      <c r="E118" s="9" t="s">
        <v>35</v>
      </c>
      <c r="F118" s="9" t="s">
        <v>536</v>
      </c>
      <c r="G118" s="9" t="s">
        <v>365</v>
      </c>
      <c r="H118" s="9">
        <v>5</v>
      </c>
      <c r="I118" s="10">
        <v>0</v>
      </c>
      <c r="J118" s="3"/>
    </row>
    <row r="119" spans="1:10" x14ac:dyDescent="0.25">
      <c r="A119" s="9" t="s">
        <v>113</v>
      </c>
      <c r="B119" s="9" t="s">
        <v>591</v>
      </c>
      <c r="C119" s="9" t="s">
        <v>74</v>
      </c>
      <c r="D119" s="9" t="s">
        <v>43</v>
      </c>
      <c r="E119" s="9" t="s">
        <v>35</v>
      </c>
      <c r="F119" s="9" t="s">
        <v>536</v>
      </c>
      <c r="G119" s="9" t="s">
        <v>365</v>
      </c>
      <c r="H119" s="9">
        <v>5</v>
      </c>
      <c r="I119" s="10">
        <v>0</v>
      </c>
      <c r="J119" s="3"/>
    </row>
    <row r="120" spans="1:10" x14ac:dyDescent="0.25">
      <c r="A120" s="9" t="s">
        <v>113</v>
      </c>
      <c r="B120" s="9" t="s">
        <v>598</v>
      </c>
      <c r="C120" s="9" t="s">
        <v>74</v>
      </c>
      <c r="D120" s="9" t="s">
        <v>43</v>
      </c>
      <c r="E120" s="9" t="s">
        <v>35</v>
      </c>
      <c r="F120" s="9" t="s">
        <v>536</v>
      </c>
      <c r="G120" s="9" t="s">
        <v>101</v>
      </c>
      <c r="H120" s="9">
        <v>5</v>
      </c>
      <c r="I120" s="10">
        <v>0</v>
      </c>
      <c r="J120" s="3"/>
    </row>
    <row r="121" spans="1:10" x14ac:dyDescent="0.25">
      <c r="A121" s="9" t="s">
        <v>113</v>
      </c>
      <c r="B121" s="9" t="s">
        <v>592</v>
      </c>
      <c r="C121" s="9" t="s">
        <v>74</v>
      </c>
      <c r="D121" s="9" t="s">
        <v>43</v>
      </c>
      <c r="E121" s="9" t="s">
        <v>35</v>
      </c>
      <c r="F121" s="9" t="s">
        <v>536</v>
      </c>
      <c r="G121" s="9" t="s">
        <v>365</v>
      </c>
      <c r="H121" s="9">
        <v>5</v>
      </c>
      <c r="I121" s="10">
        <v>0</v>
      </c>
      <c r="J121" s="3"/>
    </row>
    <row r="122" spans="1:10" x14ac:dyDescent="0.25">
      <c r="A122" s="9" t="s">
        <v>113</v>
      </c>
      <c r="B122" s="9" t="s">
        <v>595</v>
      </c>
      <c r="C122" s="9" t="s">
        <v>74</v>
      </c>
      <c r="D122" s="9" t="s">
        <v>43</v>
      </c>
      <c r="E122" s="9" t="s">
        <v>35</v>
      </c>
      <c r="F122" s="9" t="s">
        <v>536</v>
      </c>
      <c r="G122" s="9" t="s">
        <v>365</v>
      </c>
      <c r="H122" s="9">
        <v>5</v>
      </c>
      <c r="I122" s="10">
        <v>0</v>
      </c>
      <c r="J122" s="3"/>
    </row>
    <row r="123" spans="1:10" x14ac:dyDescent="0.25">
      <c r="A123" s="9" t="s">
        <v>160</v>
      </c>
      <c r="B123" s="9" t="s">
        <v>577</v>
      </c>
      <c r="C123" s="9" t="s">
        <v>32</v>
      </c>
      <c r="D123" s="9" t="s">
        <v>43</v>
      </c>
      <c r="E123" s="9" t="s">
        <v>35</v>
      </c>
      <c r="F123" s="9" t="s">
        <v>542</v>
      </c>
      <c r="G123" s="9" t="s">
        <v>93</v>
      </c>
      <c r="H123" s="9">
        <v>1000</v>
      </c>
      <c r="I123" s="10">
        <v>0</v>
      </c>
      <c r="J123" s="3"/>
    </row>
    <row r="124" spans="1:10" x14ac:dyDescent="0.25">
      <c r="A124" s="9" t="s">
        <v>160</v>
      </c>
      <c r="B124" s="9" t="s">
        <v>585</v>
      </c>
      <c r="C124" s="9" t="s">
        <v>32</v>
      </c>
      <c r="D124" s="9" t="s">
        <v>43</v>
      </c>
      <c r="E124" s="9" t="s">
        <v>35</v>
      </c>
      <c r="F124" s="9" t="s">
        <v>531</v>
      </c>
      <c r="G124" s="9" t="s">
        <v>104</v>
      </c>
      <c r="H124" s="9">
        <v>1000</v>
      </c>
      <c r="I124" s="10">
        <v>0</v>
      </c>
      <c r="J124" s="3"/>
    </row>
    <row r="125" spans="1:10" x14ac:dyDescent="0.25">
      <c r="A125" s="9" t="s">
        <v>160</v>
      </c>
      <c r="B125" s="9" t="s">
        <v>574</v>
      </c>
      <c r="C125" s="9" t="s">
        <v>32</v>
      </c>
      <c r="D125" s="9" t="s">
        <v>43</v>
      </c>
      <c r="E125" s="9" t="s">
        <v>35</v>
      </c>
      <c r="F125" s="9" t="s">
        <v>533</v>
      </c>
      <c r="G125" s="9" t="s">
        <v>93</v>
      </c>
      <c r="H125" s="9">
        <v>1000</v>
      </c>
      <c r="I125" s="10">
        <v>0</v>
      </c>
      <c r="J125" s="3"/>
    </row>
    <row r="126" spans="1:10" x14ac:dyDescent="0.25">
      <c r="A126" s="9" t="s">
        <v>160</v>
      </c>
      <c r="B126" s="9" t="s">
        <v>594</v>
      </c>
      <c r="C126" s="9" t="s">
        <v>32</v>
      </c>
      <c r="D126" s="9" t="s">
        <v>43</v>
      </c>
      <c r="E126" s="9" t="s">
        <v>35</v>
      </c>
      <c r="F126" s="9" t="s">
        <v>551</v>
      </c>
      <c r="G126" s="9" t="s">
        <v>93</v>
      </c>
      <c r="H126" s="9">
        <v>1000</v>
      </c>
      <c r="I126" s="10">
        <v>0</v>
      </c>
      <c r="J126" s="3"/>
    </row>
    <row r="127" spans="1:10" x14ac:dyDescent="0.25">
      <c r="A127" s="9" t="s">
        <v>160</v>
      </c>
      <c r="B127" s="9" t="s">
        <v>599</v>
      </c>
      <c r="C127" s="9" t="s">
        <v>32</v>
      </c>
      <c r="D127" s="9" t="s">
        <v>43</v>
      </c>
      <c r="E127" s="9" t="s">
        <v>35</v>
      </c>
      <c r="F127" s="9" t="s">
        <v>531</v>
      </c>
      <c r="G127" s="9" t="s">
        <v>104</v>
      </c>
      <c r="H127" s="9">
        <v>1000</v>
      </c>
      <c r="I127" s="10">
        <v>0</v>
      </c>
      <c r="J127" s="3"/>
    </row>
    <row r="128" spans="1:10" x14ac:dyDescent="0.25">
      <c r="A128" s="9" t="s">
        <v>160</v>
      </c>
      <c r="B128" s="9" t="s">
        <v>582</v>
      </c>
      <c r="C128" s="9" t="s">
        <v>32</v>
      </c>
      <c r="D128" s="9" t="s">
        <v>43</v>
      </c>
      <c r="E128" s="9" t="s">
        <v>35</v>
      </c>
      <c r="F128" s="9" t="s">
        <v>531</v>
      </c>
      <c r="G128" s="9" t="s">
        <v>93</v>
      </c>
      <c r="H128" s="9">
        <v>1000</v>
      </c>
      <c r="I128" s="10">
        <v>0</v>
      </c>
      <c r="J128" s="3"/>
    </row>
    <row r="129" spans="1:10" x14ac:dyDescent="0.25">
      <c r="A129" s="9" t="s">
        <v>160</v>
      </c>
      <c r="B129" s="9" t="s">
        <v>601</v>
      </c>
      <c r="C129" s="9" t="s">
        <v>32</v>
      </c>
      <c r="D129" s="9" t="s">
        <v>43</v>
      </c>
      <c r="E129" s="9" t="s">
        <v>35</v>
      </c>
      <c r="F129" s="9" t="s">
        <v>542</v>
      </c>
      <c r="G129" s="9" t="s">
        <v>104</v>
      </c>
      <c r="H129" s="9">
        <v>150</v>
      </c>
      <c r="I129" s="10">
        <v>0</v>
      </c>
      <c r="J129" s="3"/>
    </row>
    <row r="130" spans="1:10" x14ac:dyDescent="0.25">
      <c r="A130" s="9" t="s">
        <v>160</v>
      </c>
      <c r="B130" s="9" t="s">
        <v>560</v>
      </c>
      <c r="C130" s="9" t="s">
        <v>74</v>
      </c>
      <c r="D130" s="9" t="s">
        <v>43</v>
      </c>
      <c r="E130" s="9" t="s">
        <v>35</v>
      </c>
      <c r="F130" s="9" t="s">
        <v>551</v>
      </c>
      <c r="G130" s="9" t="s">
        <v>104</v>
      </c>
      <c r="H130" s="9">
        <v>5</v>
      </c>
      <c r="I130" s="10">
        <v>0</v>
      </c>
      <c r="J130" s="3"/>
    </row>
    <row r="131" spans="1:10" x14ac:dyDescent="0.25">
      <c r="A131" s="9" t="s">
        <v>160</v>
      </c>
      <c r="B131" s="9" t="s">
        <v>594</v>
      </c>
      <c r="C131" s="9" t="s">
        <v>74</v>
      </c>
      <c r="D131" s="9" t="s">
        <v>43</v>
      </c>
      <c r="E131" s="9" t="s">
        <v>35</v>
      </c>
      <c r="F131" s="9" t="s">
        <v>551</v>
      </c>
      <c r="G131" s="9" t="s">
        <v>93</v>
      </c>
      <c r="H131" s="9">
        <v>5</v>
      </c>
      <c r="I131" s="10">
        <v>0</v>
      </c>
      <c r="J131" s="3"/>
    </row>
    <row r="132" spans="1:10" x14ac:dyDescent="0.25">
      <c r="A132" s="9" t="s">
        <v>160</v>
      </c>
      <c r="B132" s="9" t="s">
        <v>574</v>
      </c>
      <c r="C132" s="9" t="s">
        <v>74</v>
      </c>
      <c r="D132" s="9" t="s">
        <v>43</v>
      </c>
      <c r="E132" s="9" t="s">
        <v>35</v>
      </c>
      <c r="F132" s="9" t="s">
        <v>533</v>
      </c>
      <c r="G132" s="9" t="s">
        <v>93</v>
      </c>
      <c r="H132" s="9">
        <v>5</v>
      </c>
      <c r="I132" s="10">
        <v>0</v>
      </c>
      <c r="J132" s="3"/>
    </row>
    <row r="133" spans="1:10" x14ac:dyDescent="0.25">
      <c r="A133" s="9" t="s">
        <v>160</v>
      </c>
      <c r="B133" s="9" t="s">
        <v>582</v>
      </c>
      <c r="C133" s="9" t="s">
        <v>74</v>
      </c>
      <c r="D133" s="9" t="s">
        <v>43</v>
      </c>
      <c r="E133" s="9" t="s">
        <v>35</v>
      </c>
      <c r="F133" s="9" t="s">
        <v>531</v>
      </c>
      <c r="G133" s="9" t="s">
        <v>93</v>
      </c>
      <c r="H133" s="9">
        <v>5</v>
      </c>
      <c r="I133" s="10">
        <v>0</v>
      </c>
      <c r="J133" s="3"/>
    </row>
  </sheetData>
  <sheetProtection formatCells="0" formatColumns="0" formatRows="0" insertColumns="0" insertRows="0" insertHyperlinks="0" deleteColumns="0" deleteRows="0" sort="0" autoFilter="0" pivotTables="0"/>
  <mergeCells count="22">
    <mergeCell ref="A1:B1"/>
    <mergeCell ref="C1:E1"/>
    <mergeCell ref="A2:B2"/>
    <mergeCell ref="C2:E2"/>
    <mergeCell ref="A3:B3"/>
    <mergeCell ref="C3:E3"/>
    <mergeCell ref="A4:B4"/>
    <mergeCell ref="C4:E4"/>
    <mergeCell ref="A5:B5"/>
    <mergeCell ref="C5:E5"/>
    <mergeCell ref="A6:B6"/>
    <mergeCell ref="C6:E6"/>
    <mergeCell ref="D29:E29"/>
    <mergeCell ref="A34:B34"/>
    <mergeCell ref="A36:I36"/>
    <mergeCell ref="A56:J56"/>
    <mergeCell ref="A7:B7"/>
    <mergeCell ref="C7:E7"/>
    <mergeCell ref="A9:B9"/>
    <mergeCell ref="D11:E11"/>
    <mergeCell ref="D19:E19"/>
    <mergeCell ref="A27:B2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F9C07-9CB1-4316-B229-649E41C34686}">
  <dimension ref="A1:J143"/>
  <sheetViews>
    <sheetView workbookViewId="0">
      <selection activeCell="A143" sqref="A143"/>
    </sheetView>
  </sheetViews>
  <sheetFormatPr defaultRowHeight="15" x14ac:dyDescent="0.25"/>
  <cols>
    <col min="1" max="1" width="30.875" style="1" bestFit="1" customWidth="1"/>
    <col min="2" max="2" width="19.5" style="1" bestFit="1" customWidth="1"/>
    <col min="3" max="3" width="14.375" style="1" bestFit="1" customWidth="1"/>
    <col min="4" max="4" width="80.5" style="1" bestFit="1" customWidth="1"/>
    <col min="5" max="5" width="11.25" style="1" bestFit="1" customWidth="1"/>
    <col min="6" max="7" width="36" style="1" bestFit="1" customWidth="1"/>
    <col min="8" max="8" width="8.125" style="1" bestFit="1" customWidth="1"/>
    <col min="9" max="10" width="17.5" style="1" bestFit="1" customWidth="1"/>
    <col min="11" max="16384" width="9" style="1"/>
  </cols>
  <sheetData>
    <row r="1" spans="1:9" x14ac:dyDescent="0.25">
      <c r="A1" s="435" t="s">
        <v>0</v>
      </c>
      <c r="B1" s="435"/>
      <c r="C1" s="435" t="s">
        <v>113</v>
      </c>
      <c r="D1" s="435"/>
      <c r="E1" s="435"/>
    </row>
    <row r="2" spans="1:9" x14ac:dyDescent="0.25">
      <c r="A2" s="435" t="s">
        <v>2</v>
      </c>
      <c r="B2" s="435"/>
      <c r="C2" s="435" t="s">
        <v>603</v>
      </c>
      <c r="D2" s="435"/>
      <c r="E2" s="435"/>
    </row>
    <row r="3" spans="1:9" x14ac:dyDescent="0.25">
      <c r="A3" s="435" t="s">
        <v>4</v>
      </c>
      <c r="B3" s="435"/>
      <c r="C3" s="435" t="s">
        <v>604</v>
      </c>
      <c r="D3" s="435"/>
      <c r="E3" s="435"/>
    </row>
    <row r="4" spans="1:9" x14ac:dyDescent="0.25">
      <c r="A4" s="435" t="s">
        <v>6</v>
      </c>
      <c r="B4" s="435"/>
      <c r="C4" s="436" t="s">
        <v>114</v>
      </c>
      <c r="D4" s="435"/>
      <c r="E4" s="435"/>
    </row>
    <row r="5" spans="1:9" x14ac:dyDescent="0.25">
      <c r="A5" s="435" t="s">
        <v>7</v>
      </c>
      <c r="B5" s="435"/>
      <c r="C5" s="435" t="s">
        <v>1</v>
      </c>
      <c r="D5" s="435"/>
      <c r="E5" s="435"/>
    </row>
    <row r="6" spans="1:9" x14ac:dyDescent="0.25">
      <c r="A6" s="435" t="s">
        <v>8</v>
      </c>
      <c r="B6" s="435"/>
      <c r="C6" s="435" t="s">
        <v>1</v>
      </c>
      <c r="D6" s="435"/>
      <c r="E6" s="435"/>
    </row>
    <row r="7" spans="1:9" x14ac:dyDescent="0.25">
      <c r="A7" s="435" t="s">
        <v>9</v>
      </c>
      <c r="B7" s="435"/>
      <c r="C7" s="435" t="s">
        <v>10</v>
      </c>
      <c r="D7" s="435"/>
      <c r="E7" s="435"/>
    </row>
    <row r="9" spans="1:9" ht="15.75" x14ac:dyDescent="0.25">
      <c r="A9" s="434" t="s">
        <v>11</v>
      </c>
      <c r="B9" s="434"/>
      <c r="C9" s="2"/>
      <c r="D9" s="2"/>
      <c r="E9" s="2"/>
      <c r="F9" s="2"/>
      <c r="G9" s="2"/>
      <c r="H9" s="2"/>
      <c r="I9" s="2"/>
    </row>
    <row r="11" spans="1:9" x14ac:dyDescent="0.25">
      <c r="A11" s="4" t="s">
        <v>115</v>
      </c>
      <c r="B11" s="5" t="s">
        <v>615</v>
      </c>
      <c r="D11" s="432" t="s">
        <v>117</v>
      </c>
      <c r="E11" s="433"/>
    </row>
    <row r="12" spans="1:9" x14ac:dyDescent="0.25">
      <c r="A12" s="9" t="s">
        <v>120</v>
      </c>
      <c r="B12" s="10" t="s">
        <v>616</v>
      </c>
      <c r="D12" s="2" t="s">
        <v>26</v>
      </c>
      <c r="E12" s="2" t="s">
        <v>118</v>
      </c>
    </row>
    <row r="13" spans="1:9" x14ac:dyDescent="0.25">
      <c r="A13" s="6" t="s">
        <v>14</v>
      </c>
      <c r="B13" s="7">
        <v>0</v>
      </c>
      <c r="D13" s="3" t="s">
        <v>119</v>
      </c>
      <c r="E13" s="3">
        <v>27</v>
      </c>
    </row>
    <row r="14" spans="1:9" x14ac:dyDescent="0.25">
      <c r="D14" s="3" t="s">
        <v>122</v>
      </c>
      <c r="E14" s="3">
        <v>16</v>
      </c>
    </row>
    <row r="15" spans="1:9" x14ac:dyDescent="0.25">
      <c r="D15" s="3" t="s">
        <v>123</v>
      </c>
      <c r="E15" s="3">
        <v>11</v>
      </c>
    </row>
    <row r="16" spans="1:9" x14ac:dyDescent="0.25">
      <c r="D16" s="3" t="s">
        <v>124</v>
      </c>
      <c r="E16" s="3">
        <v>0</v>
      </c>
    </row>
    <row r="17" spans="1:9" x14ac:dyDescent="0.25">
      <c r="D17" s="3" t="s">
        <v>125</v>
      </c>
      <c r="E17" s="3" t="s">
        <v>617</v>
      </c>
    </row>
    <row r="19" spans="1:9" x14ac:dyDescent="0.25">
      <c r="D19" s="432" t="s">
        <v>605</v>
      </c>
      <c r="E19" s="433"/>
    </row>
    <row r="20" spans="1:9" x14ac:dyDescent="0.25">
      <c r="D20" s="2" t="s">
        <v>26</v>
      </c>
      <c r="E20" s="2" t="s">
        <v>118</v>
      </c>
    </row>
    <row r="21" spans="1:9" x14ac:dyDescent="0.25">
      <c r="D21" s="3" t="s">
        <v>119</v>
      </c>
      <c r="E21" s="3">
        <v>76</v>
      </c>
    </row>
    <row r="22" spans="1:9" x14ac:dyDescent="0.25">
      <c r="D22" s="3" t="s">
        <v>122</v>
      </c>
      <c r="E22" s="3">
        <v>39</v>
      </c>
    </row>
    <row r="23" spans="1:9" x14ac:dyDescent="0.25">
      <c r="D23" s="3" t="s">
        <v>123</v>
      </c>
      <c r="E23" s="3">
        <v>37</v>
      </c>
    </row>
    <row r="24" spans="1:9" x14ac:dyDescent="0.25">
      <c r="D24" s="3" t="s">
        <v>124</v>
      </c>
      <c r="E24" s="3">
        <v>0</v>
      </c>
    </row>
    <row r="25" spans="1:9" x14ac:dyDescent="0.25">
      <c r="D25" s="3" t="s">
        <v>125</v>
      </c>
      <c r="E25" s="3" t="s">
        <v>606</v>
      </c>
    </row>
    <row r="27" spans="1:9" ht="15.75" x14ac:dyDescent="0.25">
      <c r="A27" s="434" t="s">
        <v>15</v>
      </c>
      <c r="B27" s="434"/>
      <c r="C27" s="2"/>
      <c r="D27" s="2"/>
      <c r="E27" s="2"/>
      <c r="F27" s="2"/>
      <c r="G27" s="2"/>
      <c r="H27" s="2"/>
      <c r="I27" s="2"/>
    </row>
    <row r="29" spans="1:9" x14ac:dyDescent="0.25">
      <c r="D29" s="432" t="s">
        <v>127</v>
      </c>
      <c r="E29" s="433"/>
    </row>
    <row r="30" spans="1:9" x14ac:dyDescent="0.25">
      <c r="D30" s="11" t="s">
        <v>17</v>
      </c>
      <c r="E30" s="11" t="s">
        <v>18</v>
      </c>
    </row>
    <row r="31" spans="1:9" x14ac:dyDescent="0.25">
      <c r="D31" s="12" t="s">
        <v>129</v>
      </c>
      <c r="E31" s="13">
        <v>-5240</v>
      </c>
    </row>
    <row r="34" spans="1:9" ht="15.75" x14ac:dyDescent="0.25">
      <c r="A34" s="434" t="s">
        <v>133</v>
      </c>
      <c r="B34" s="434"/>
      <c r="C34" s="2"/>
      <c r="D34" s="2"/>
      <c r="E34" s="2"/>
      <c r="F34" s="2"/>
      <c r="G34" s="2"/>
      <c r="H34" s="2"/>
      <c r="I34" s="2"/>
    </row>
    <row r="36" spans="1:9" x14ac:dyDescent="0.25">
      <c r="A36" s="432" t="s">
        <v>134</v>
      </c>
      <c r="B36" s="433"/>
      <c r="C36" s="433"/>
      <c r="D36" s="433"/>
      <c r="E36" s="433"/>
      <c r="F36" s="433"/>
      <c r="G36" s="433"/>
      <c r="H36" s="433"/>
      <c r="I36" s="433"/>
    </row>
    <row r="37" spans="1:9" x14ac:dyDescent="0.25">
      <c r="A37" s="2" t="s">
        <v>22</v>
      </c>
      <c r="B37" s="2" t="s">
        <v>24</v>
      </c>
      <c r="C37" s="2" t="s">
        <v>23</v>
      </c>
      <c r="D37" s="2" t="s">
        <v>27</v>
      </c>
      <c r="E37" s="2" t="s">
        <v>25</v>
      </c>
      <c r="F37" s="2" t="s">
        <v>26</v>
      </c>
      <c r="G37" s="2" t="s">
        <v>29</v>
      </c>
      <c r="H37" s="2" t="s">
        <v>135</v>
      </c>
      <c r="I37" s="2" t="s">
        <v>136</v>
      </c>
    </row>
    <row r="38" spans="1:9" x14ac:dyDescent="0.25">
      <c r="A38" s="3" t="s">
        <v>571</v>
      </c>
      <c r="B38" s="3" t="s">
        <v>32</v>
      </c>
      <c r="C38" s="3" t="s">
        <v>43</v>
      </c>
      <c r="D38" s="3" t="s">
        <v>35</v>
      </c>
      <c r="E38" s="3" t="s">
        <v>538</v>
      </c>
      <c r="F38" s="3" t="s">
        <v>122</v>
      </c>
      <c r="G38" s="3">
        <v>1500</v>
      </c>
      <c r="H38" s="8">
        <v>400</v>
      </c>
      <c r="I38" s="3"/>
    </row>
    <row r="39" spans="1:9" x14ac:dyDescent="0.25">
      <c r="A39" s="3" t="s">
        <v>547</v>
      </c>
      <c r="B39" s="3" t="s">
        <v>32</v>
      </c>
      <c r="C39" s="3" t="s">
        <v>535</v>
      </c>
      <c r="D39" s="3" t="s">
        <v>35</v>
      </c>
      <c r="E39" s="3" t="s">
        <v>533</v>
      </c>
      <c r="F39" s="3" t="s">
        <v>122</v>
      </c>
      <c r="G39" s="3">
        <v>1500</v>
      </c>
      <c r="H39" s="8">
        <v>400</v>
      </c>
      <c r="I39" s="3"/>
    </row>
    <row r="40" spans="1:9" x14ac:dyDescent="0.25">
      <c r="A40" s="3" t="s">
        <v>550</v>
      </c>
      <c r="B40" s="3" t="s">
        <v>32</v>
      </c>
      <c r="C40" s="3" t="s">
        <v>43</v>
      </c>
      <c r="D40" s="3" t="s">
        <v>35</v>
      </c>
      <c r="E40" s="3" t="s">
        <v>551</v>
      </c>
      <c r="F40" s="3" t="s">
        <v>122</v>
      </c>
      <c r="G40" s="3">
        <v>1500</v>
      </c>
      <c r="H40" s="8">
        <v>400</v>
      </c>
      <c r="I40" s="3"/>
    </row>
    <row r="41" spans="1:9" x14ac:dyDescent="0.25">
      <c r="A41" s="3" t="s">
        <v>556</v>
      </c>
      <c r="B41" s="3" t="s">
        <v>32</v>
      </c>
      <c r="C41" s="3" t="s">
        <v>43</v>
      </c>
      <c r="D41" s="3" t="s">
        <v>35</v>
      </c>
      <c r="E41" s="3" t="s">
        <v>551</v>
      </c>
      <c r="F41" s="3" t="s">
        <v>122</v>
      </c>
      <c r="G41" s="3">
        <v>1500</v>
      </c>
      <c r="H41" s="8">
        <v>400</v>
      </c>
      <c r="I41" s="3"/>
    </row>
    <row r="42" spans="1:9" x14ac:dyDescent="0.25">
      <c r="A42" s="3" t="s">
        <v>561</v>
      </c>
      <c r="B42" s="3" t="s">
        <v>32</v>
      </c>
      <c r="C42" s="3" t="s">
        <v>43</v>
      </c>
      <c r="D42" s="3" t="s">
        <v>35</v>
      </c>
      <c r="E42" s="3" t="s">
        <v>551</v>
      </c>
      <c r="F42" s="3" t="s">
        <v>122</v>
      </c>
      <c r="G42" s="3">
        <v>1500</v>
      </c>
      <c r="H42" s="8">
        <v>400</v>
      </c>
      <c r="I42" s="3"/>
    </row>
    <row r="43" spans="1:9" x14ac:dyDescent="0.25">
      <c r="A43" s="3" t="s">
        <v>530</v>
      </c>
      <c r="B43" s="3" t="s">
        <v>32</v>
      </c>
      <c r="C43" s="3" t="s">
        <v>43</v>
      </c>
      <c r="D43" s="3" t="s">
        <v>35</v>
      </c>
      <c r="E43" s="3" t="s">
        <v>531</v>
      </c>
      <c r="F43" s="3" t="s">
        <v>122</v>
      </c>
      <c r="G43" s="3">
        <v>1500</v>
      </c>
      <c r="H43" s="8">
        <v>400</v>
      </c>
      <c r="I43" s="3"/>
    </row>
    <row r="44" spans="1:9" x14ac:dyDescent="0.25">
      <c r="A44" s="3" t="s">
        <v>563</v>
      </c>
      <c r="B44" s="3" t="s">
        <v>32</v>
      </c>
      <c r="C44" s="3" t="s">
        <v>43</v>
      </c>
      <c r="D44" s="3" t="s">
        <v>35</v>
      </c>
      <c r="E44" s="3" t="s">
        <v>531</v>
      </c>
      <c r="F44" s="3" t="s">
        <v>122</v>
      </c>
      <c r="G44" s="3">
        <v>1000</v>
      </c>
      <c r="H44" s="8">
        <v>370</v>
      </c>
      <c r="I44" s="3"/>
    </row>
    <row r="45" spans="1:9" x14ac:dyDescent="0.25">
      <c r="A45" s="3" t="s">
        <v>559</v>
      </c>
      <c r="B45" s="3" t="s">
        <v>32</v>
      </c>
      <c r="C45" s="3" t="s">
        <v>43</v>
      </c>
      <c r="D45" s="3" t="s">
        <v>35</v>
      </c>
      <c r="E45" s="3" t="s">
        <v>542</v>
      </c>
      <c r="F45" s="3" t="s">
        <v>122</v>
      </c>
      <c r="G45" s="3">
        <v>1000</v>
      </c>
      <c r="H45" s="8">
        <v>370</v>
      </c>
      <c r="I45" s="3"/>
    </row>
    <row r="46" spans="1:9" x14ac:dyDescent="0.25">
      <c r="A46" s="3" t="s">
        <v>552</v>
      </c>
      <c r="B46" s="3" t="s">
        <v>32</v>
      </c>
      <c r="C46" s="3" t="s">
        <v>43</v>
      </c>
      <c r="D46" s="3" t="s">
        <v>35</v>
      </c>
      <c r="E46" s="3" t="s">
        <v>545</v>
      </c>
      <c r="F46" s="3" t="s">
        <v>122</v>
      </c>
      <c r="G46" s="3">
        <v>1000</v>
      </c>
      <c r="H46" s="8">
        <v>370</v>
      </c>
      <c r="I46" s="3"/>
    </row>
    <row r="47" spans="1:9" x14ac:dyDescent="0.25">
      <c r="A47" s="3" t="s">
        <v>540</v>
      </c>
      <c r="B47" s="3" t="s">
        <v>32</v>
      </c>
      <c r="C47" s="3" t="s">
        <v>43</v>
      </c>
      <c r="D47" s="3" t="s">
        <v>35</v>
      </c>
      <c r="E47" s="3" t="s">
        <v>531</v>
      </c>
      <c r="F47" s="3" t="s">
        <v>122</v>
      </c>
      <c r="G47" s="3">
        <v>1000</v>
      </c>
      <c r="H47" s="8">
        <v>370</v>
      </c>
      <c r="I47" s="3"/>
    </row>
    <row r="48" spans="1:9" x14ac:dyDescent="0.25">
      <c r="A48" s="3" t="s">
        <v>534</v>
      </c>
      <c r="B48" s="3" t="s">
        <v>32</v>
      </c>
      <c r="C48" s="3" t="s">
        <v>535</v>
      </c>
      <c r="D48" s="3" t="s">
        <v>35</v>
      </c>
      <c r="E48" s="3" t="s">
        <v>536</v>
      </c>
      <c r="F48" s="3" t="s">
        <v>122</v>
      </c>
      <c r="G48" s="3">
        <v>1000</v>
      </c>
      <c r="H48" s="8">
        <v>370</v>
      </c>
      <c r="I48" s="3"/>
    </row>
    <row r="49" spans="1:9" x14ac:dyDescent="0.25">
      <c r="A49" s="3" t="s">
        <v>567</v>
      </c>
      <c r="B49" s="3" t="s">
        <v>32</v>
      </c>
      <c r="C49" s="3" t="s">
        <v>71</v>
      </c>
      <c r="D49" s="3" t="s">
        <v>35</v>
      </c>
      <c r="E49" s="3" t="s">
        <v>538</v>
      </c>
      <c r="F49" s="3" t="s">
        <v>122</v>
      </c>
      <c r="G49" s="3">
        <v>1000</v>
      </c>
      <c r="H49" s="8">
        <v>370</v>
      </c>
      <c r="I49" s="3"/>
    </row>
    <row r="50" spans="1:9" x14ac:dyDescent="0.25">
      <c r="A50" s="3" t="s">
        <v>562</v>
      </c>
      <c r="B50" s="3" t="s">
        <v>32</v>
      </c>
      <c r="C50" s="3" t="s">
        <v>43</v>
      </c>
      <c r="D50" s="3" t="s">
        <v>35</v>
      </c>
      <c r="E50" s="3" t="s">
        <v>536</v>
      </c>
      <c r="F50" s="3" t="s">
        <v>122</v>
      </c>
      <c r="G50" s="3">
        <v>300</v>
      </c>
      <c r="H50" s="8">
        <v>270</v>
      </c>
      <c r="I50" s="3"/>
    </row>
    <row r="51" spans="1:9" x14ac:dyDescent="0.25">
      <c r="A51" s="3" t="s">
        <v>565</v>
      </c>
      <c r="B51" s="3" t="s">
        <v>32</v>
      </c>
      <c r="C51" s="3" t="s">
        <v>43</v>
      </c>
      <c r="D51" s="3" t="s">
        <v>35</v>
      </c>
      <c r="E51" s="3" t="s">
        <v>542</v>
      </c>
      <c r="F51" s="3" t="s">
        <v>122</v>
      </c>
      <c r="G51" s="3">
        <v>150</v>
      </c>
      <c r="H51" s="8">
        <v>200</v>
      </c>
      <c r="I51" s="3"/>
    </row>
    <row r="52" spans="1:9" x14ac:dyDescent="0.25">
      <c r="A52" s="3" t="s">
        <v>571</v>
      </c>
      <c r="B52" s="3" t="s">
        <v>74</v>
      </c>
      <c r="C52" s="3" t="s">
        <v>43</v>
      </c>
      <c r="D52" s="3" t="s">
        <v>35</v>
      </c>
      <c r="E52" s="3" t="s">
        <v>538</v>
      </c>
      <c r="F52" s="3" t="s">
        <v>122</v>
      </c>
      <c r="G52" s="3">
        <v>5</v>
      </c>
      <c r="H52" s="8">
        <v>65</v>
      </c>
      <c r="I52" s="3"/>
    </row>
    <row r="53" spans="1:9" x14ac:dyDescent="0.25">
      <c r="A53" s="3" t="s">
        <v>562</v>
      </c>
      <c r="B53" s="3" t="s">
        <v>37</v>
      </c>
      <c r="C53" s="3" t="s">
        <v>43</v>
      </c>
      <c r="D53" s="3" t="s">
        <v>35</v>
      </c>
      <c r="E53" s="3" t="s">
        <v>536</v>
      </c>
      <c r="F53" s="3" t="s">
        <v>122</v>
      </c>
      <c r="G53" s="3">
        <v>1</v>
      </c>
      <c r="H53" s="8">
        <v>85</v>
      </c>
      <c r="I53" s="3"/>
    </row>
    <row r="54" spans="1:9" x14ac:dyDescent="0.25">
      <c r="A54" s="9" t="s">
        <v>598</v>
      </c>
      <c r="B54" s="9" t="s">
        <v>32</v>
      </c>
      <c r="C54" s="9" t="s">
        <v>43</v>
      </c>
      <c r="D54" s="9" t="s">
        <v>35</v>
      </c>
      <c r="E54" s="9" t="s">
        <v>536</v>
      </c>
      <c r="F54" s="9" t="s">
        <v>101</v>
      </c>
      <c r="G54" s="9">
        <v>1000</v>
      </c>
      <c r="H54" s="10">
        <v>0</v>
      </c>
      <c r="I54" s="9"/>
    </row>
    <row r="55" spans="1:9" x14ac:dyDescent="0.25">
      <c r="A55" s="9" t="s">
        <v>590</v>
      </c>
      <c r="B55" s="9" t="s">
        <v>32</v>
      </c>
      <c r="C55" s="9" t="s">
        <v>535</v>
      </c>
      <c r="D55" s="9" t="s">
        <v>35</v>
      </c>
      <c r="E55" s="9" t="s">
        <v>533</v>
      </c>
      <c r="F55" s="9" t="s">
        <v>108</v>
      </c>
      <c r="G55" s="9">
        <v>1000</v>
      </c>
      <c r="H55" s="10">
        <v>0</v>
      </c>
      <c r="I55" s="9"/>
    </row>
    <row r="56" spans="1:9" x14ac:dyDescent="0.25">
      <c r="A56" s="9" t="s">
        <v>598</v>
      </c>
      <c r="B56" s="9" t="s">
        <v>74</v>
      </c>
      <c r="C56" s="9" t="s">
        <v>43</v>
      </c>
      <c r="D56" s="9" t="s">
        <v>35</v>
      </c>
      <c r="E56" s="9" t="s">
        <v>536</v>
      </c>
      <c r="F56" s="9" t="s">
        <v>101</v>
      </c>
      <c r="G56" s="9">
        <v>5</v>
      </c>
      <c r="H56" s="10">
        <v>0</v>
      </c>
      <c r="I56" s="9"/>
    </row>
    <row r="57" spans="1:9" x14ac:dyDescent="0.25">
      <c r="A57" s="9" t="s">
        <v>595</v>
      </c>
      <c r="B57" s="9" t="s">
        <v>74</v>
      </c>
      <c r="C57" s="9" t="s">
        <v>43</v>
      </c>
      <c r="D57" s="9" t="s">
        <v>35</v>
      </c>
      <c r="E57" s="9" t="s">
        <v>536</v>
      </c>
      <c r="F57" s="9" t="s">
        <v>365</v>
      </c>
      <c r="G57" s="9">
        <v>5</v>
      </c>
      <c r="H57" s="10">
        <v>0</v>
      </c>
      <c r="I57" s="9"/>
    </row>
    <row r="58" spans="1:9" x14ac:dyDescent="0.25">
      <c r="A58" s="9" t="s">
        <v>565</v>
      </c>
      <c r="B58" s="9" t="s">
        <v>74</v>
      </c>
      <c r="C58" s="9" t="s">
        <v>43</v>
      </c>
      <c r="D58" s="9" t="s">
        <v>35</v>
      </c>
      <c r="E58" s="9" t="s">
        <v>551</v>
      </c>
      <c r="F58" s="9" t="s">
        <v>108</v>
      </c>
      <c r="G58" s="9">
        <v>5</v>
      </c>
      <c r="H58" s="10">
        <v>0</v>
      </c>
      <c r="I58" s="9"/>
    </row>
    <row r="59" spans="1:9" x14ac:dyDescent="0.25">
      <c r="A59" s="9" t="s">
        <v>42</v>
      </c>
      <c r="B59" s="9" t="s">
        <v>74</v>
      </c>
      <c r="C59" s="9" t="s">
        <v>43</v>
      </c>
      <c r="D59" s="9" t="s">
        <v>35</v>
      </c>
      <c r="E59" s="9" t="s">
        <v>538</v>
      </c>
      <c r="F59" s="9" t="s">
        <v>578</v>
      </c>
      <c r="G59" s="9">
        <v>5</v>
      </c>
      <c r="H59" s="10">
        <v>0</v>
      </c>
      <c r="I59" s="9"/>
    </row>
    <row r="60" spans="1:9" x14ac:dyDescent="0.25">
      <c r="A60" s="9" t="s">
        <v>552</v>
      </c>
      <c r="B60" s="9" t="s">
        <v>74</v>
      </c>
      <c r="C60" s="9" t="s">
        <v>43</v>
      </c>
      <c r="D60" s="9" t="s">
        <v>35</v>
      </c>
      <c r="E60" s="9" t="s">
        <v>551</v>
      </c>
      <c r="F60" s="9" t="s">
        <v>104</v>
      </c>
      <c r="G60" s="9">
        <v>5</v>
      </c>
      <c r="H60" s="10">
        <v>0</v>
      </c>
      <c r="I60" s="9"/>
    </row>
    <row r="61" spans="1:9" x14ac:dyDescent="0.25">
      <c r="A61" s="9" t="s">
        <v>587</v>
      </c>
      <c r="B61" s="9" t="s">
        <v>74</v>
      </c>
      <c r="C61" s="9" t="s">
        <v>43</v>
      </c>
      <c r="D61" s="9" t="s">
        <v>35</v>
      </c>
      <c r="E61" s="9" t="s">
        <v>536</v>
      </c>
      <c r="F61" s="9" t="s">
        <v>365</v>
      </c>
      <c r="G61" s="9">
        <v>5</v>
      </c>
      <c r="H61" s="10">
        <v>0</v>
      </c>
      <c r="I61" s="9"/>
    </row>
    <row r="62" spans="1:9" x14ac:dyDescent="0.25">
      <c r="A62" s="9" t="s">
        <v>588</v>
      </c>
      <c r="B62" s="9" t="s">
        <v>74</v>
      </c>
      <c r="C62" s="9" t="s">
        <v>43</v>
      </c>
      <c r="D62" s="9" t="s">
        <v>35</v>
      </c>
      <c r="E62" s="9" t="s">
        <v>536</v>
      </c>
      <c r="F62" s="9" t="s">
        <v>365</v>
      </c>
      <c r="G62" s="9">
        <v>5</v>
      </c>
      <c r="H62" s="10">
        <v>0</v>
      </c>
      <c r="I62" s="9"/>
    </row>
    <row r="63" spans="1:9" x14ac:dyDescent="0.25">
      <c r="A63" s="9" t="s">
        <v>591</v>
      </c>
      <c r="B63" s="9" t="s">
        <v>74</v>
      </c>
      <c r="C63" s="9" t="s">
        <v>43</v>
      </c>
      <c r="D63" s="9" t="s">
        <v>35</v>
      </c>
      <c r="E63" s="9" t="s">
        <v>536</v>
      </c>
      <c r="F63" s="9" t="s">
        <v>365</v>
      </c>
      <c r="G63" s="9">
        <v>5</v>
      </c>
      <c r="H63" s="10">
        <v>0</v>
      </c>
      <c r="I63" s="9"/>
    </row>
    <row r="64" spans="1:9" x14ac:dyDescent="0.25">
      <c r="A64" s="9" t="s">
        <v>592</v>
      </c>
      <c r="B64" s="9" t="s">
        <v>74</v>
      </c>
      <c r="C64" s="9" t="s">
        <v>43</v>
      </c>
      <c r="D64" s="9" t="s">
        <v>35</v>
      </c>
      <c r="E64" s="9" t="s">
        <v>536</v>
      </c>
      <c r="F64" s="9" t="s">
        <v>365</v>
      </c>
      <c r="G64" s="9">
        <v>5</v>
      </c>
      <c r="H64" s="10">
        <v>0</v>
      </c>
      <c r="I64" s="9"/>
    </row>
    <row r="66" spans="1:10" x14ac:dyDescent="0.25">
      <c r="A66" s="432" t="s">
        <v>607</v>
      </c>
      <c r="B66" s="433"/>
      <c r="C66" s="433"/>
      <c r="D66" s="433"/>
      <c r="E66" s="433"/>
      <c r="F66" s="433"/>
      <c r="G66" s="433"/>
      <c r="H66" s="433"/>
      <c r="I66" s="433"/>
      <c r="J66" s="433"/>
    </row>
    <row r="67" spans="1:10" x14ac:dyDescent="0.25">
      <c r="A67" s="2" t="s">
        <v>608</v>
      </c>
      <c r="B67" s="2" t="s">
        <v>22</v>
      </c>
      <c r="C67" s="2" t="s">
        <v>24</v>
      </c>
      <c r="D67" s="2" t="s">
        <v>23</v>
      </c>
      <c r="E67" s="2" t="s">
        <v>27</v>
      </c>
      <c r="F67" s="2" t="s">
        <v>25</v>
      </c>
      <c r="G67" s="2" t="s">
        <v>26</v>
      </c>
      <c r="H67" s="2" t="s">
        <v>29</v>
      </c>
      <c r="I67" s="2" t="s">
        <v>135</v>
      </c>
      <c r="J67" s="2" t="s">
        <v>136</v>
      </c>
    </row>
    <row r="68" spans="1:10" x14ac:dyDescent="0.25">
      <c r="A68" s="3" t="s">
        <v>158</v>
      </c>
      <c r="B68" s="3" t="s">
        <v>544</v>
      </c>
      <c r="C68" s="3" t="s">
        <v>32</v>
      </c>
      <c r="D68" s="3" t="s">
        <v>43</v>
      </c>
      <c r="E68" s="3" t="s">
        <v>35</v>
      </c>
      <c r="F68" s="3" t="s">
        <v>545</v>
      </c>
      <c r="G68" s="3" t="s">
        <v>122</v>
      </c>
      <c r="H68" s="3">
        <v>150</v>
      </c>
      <c r="I68" s="8">
        <v>0</v>
      </c>
      <c r="J68" s="3"/>
    </row>
    <row r="69" spans="1:10" x14ac:dyDescent="0.25">
      <c r="A69" s="3" t="s">
        <v>151</v>
      </c>
      <c r="B69" s="3" t="s">
        <v>568</v>
      </c>
      <c r="C69" s="3" t="s">
        <v>32</v>
      </c>
      <c r="D69" s="3" t="s">
        <v>43</v>
      </c>
      <c r="E69" s="3" t="s">
        <v>35</v>
      </c>
      <c r="F69" s="3" t="s">
        <v>545</v>
      </c>
      <c r="G69" s="3" t="s">
        <v>122</v>
      </c>
      <c r="H69" s="3">
        <v>1500</v>
      </c>
      <c r="I69" s="8">
        <v>0</v>
      </c>
      <c r="J69" s="3"/>
    </row>
    <row r="70" spans="1:10" x14ac:dyDescent="0.25">
      <c r="A70" s="3" t="s">
        <v>151</v>
      </c>
      <c r="B70" s="3" t="s">
        <v>554</v>
      </c>
      <c r="C70" s="3" t="s">
        <v>32</v>
      </c>
      <c r="D70" s="3" t="s">
        <v>43</v>
      </c>
      <c r="E70" s="3" t="s">
        <v>35</v>
      </c>
      <c r="F70" s="3" t="s">
        <v>536</v>
      </c>
      <c r="G70" s="3" t="s">
        <v>122</v>
      </c>
      <c r="H70" s="3">
        <v>1500</v>
      </c>
      <c r="I70" s="8">
        <v>0</v>
      </c>
      <c r="J70" s="3"/>
    </row>
    <row r="71" spans="1:10" x14ac:dyDescent="0.25">
      <c r="A71" s="3" t="s">
        <v>151</v>
      </c>
      <c r="B71" s="3" t="s">
        <v>543</v>
      </c>
      <c r="C71" s="3" t="s">
        <v>32</v>
      </c>
      <c r="D71" s="3" t="s">
        <v>43</v>
      </c>
      <c r="E71" s="3" t="s">
        <v>35</v>
      </c>
      <c r="F71" s="3" t="s">
        <v>536</v>
      </c>
      <c r="G71" s="3" t="s">
        <v>122</v>
      </c>
      <c r="H71" s="3">
        <v>1500</v>
      </c>
      <c r="I71" s="8">
        <v>0</v>
      </c>
      <c r="J71" s="3"/>
    </row>
    <row r="72" spans="1:10" x14ac:dyDescent="0.25">
      <c r="A72" s="3" t="s">
        <v>139</v>
      </c>
      <c r="B72" s="3" t="s">
        <v>564</v>
      </c>
      <c r="C72" s="3" t="s">
        <v>32</v>
      </c>
      <c r="D72" s="3" t="s">
        <v>31</v>
      </c>
      <c r="E72" s="3" t="s">
        <v>35</v>
      </c>
      <c r="F72" s="3" t="s">
        <v>545</v>
      </c>
      <c r="G72" s="3" t="s">
        <v>122</v>
      </c>
      <c r="H72" s="3">
        <v>1000</v>
      </c>
      <c r="I72" s="8">
        <v>0</v>
      </c>
      <c r="J72" s="3"/>
    </row>
    <row r="73" spans="1:10" x14ac:dyDescent="0.25">
      <c r="A73" s="3" t="s">
        <v>139</v>
      </c>
      <c r="B73" s="3" t="s">
        <v>570</v>
      </c>
      <c r="C73" s="3" t="s">
        <v>32</v>
      </c>
      <c r="D73" s="3" t="s">
        <v>535</v>
      </c>
      <c r="E73" s="3" t="s">
        <v>35</v>
      </c>
      <c r="F73" s="3" t="s">
        <v>542</v>
      </c>
      <c r="G73" s="3" t="s">
        <v>122</v>
      </c>
      <c r="H73" s="3">
        <v>1000</v>
      </c>
      <c r="I73" s="8">
        <v>0</v>
      </c>
      <c r="J73" s="3"/>
    </row>
    <row r="74" spans="1:10" x14ac:dyDescent="0.25">
      <c r="A74" s="3" t="s">
        <v>139</v>
      </c>
      <c r="B74" s="3" t="s">
        <v>541</v>
      </c>
      <c r="C74" s="3" t="s">
        <v>32</v>
      </c>
      <c r="D74" s="3" t="s">
        <v>43</v>
      </c>
      <c r="E74" s="3" t="s">
        <v>35</v>
      </c>
      <c r="F74" s="3" t="s">
        <v>542</v>
      </c>
      <c r="G74" s="3" t="s">
        <v>122</v>
      </c>
      <c r="H74" s="3">
        <v>150</v>
      </c>
      <c r="I74" s="8">
        <v>0</v>
      </c>
      <c r="J74" s="3"/>
    </row>
    <row r="75" spans="1:10" x14ac:dyDescent="0.25">
      <c r="A75" s="3" t="s">
        <v>139</v>
      </c>
      <c r="B75" s="3" t="s">
        <v>566</v>
      </c>
      <c r="C75" s="3" t="s">
        <v>32</v>
      </c>
      <c r="D75" s="3" t="s">
        <v>535</v>
      </c>
      <c r="E75" s="3" t="s">
        <v>35</v>
      </c>
      <c r="F75" s="3" t="s">
        <v>533</v>
      </c>
      <c r="G75" s="3" t="s">
        <v>122</v>
      </c>
      <c r="H75" s="3">
        <v>150</v>
      </c>
      <c r="I75" s="8">
        <v>0</v>
      </c>
      <c r="J75" s="3"/>
    </row>
    <row r="76" spans="1:10" x14ac:dyDescent="0.25">
      <c r="A76" s="3" t="s">
        <v>113</v>
      </c>
      <c r="B76" s="3" t="s">
        <v>561</v>
      </c>
      <c r="C76" s="3" t="s">
        <v>32</v>
      </c>
      <c r="D76" s="3" t="s">
        <v>43</v>
      </c>
      <c r="E76" s="3" t="s">
        <v>35</v>
      </c>
      <c r="F76" s="3" t="s">
        <v>551</v>
      </c>
      <c r="G76" s="3" t="s">
        <v>122</v>
      </c>
      <c r="H76" s="3">
        <v>1500</v>
      </c>
      <c r="I76" s="8">
        <v>0</v>
      </c>
      <c r="J76" s="3"/>
    </row>
    <row r="77" spans="1:10" x14ac:dyDescent="0.25">
      <c r="A77" s="3" t="s">
        <v>113</v>
      </c>
      <c r="B77" s="3" t="s">
        <v>547</v>
      </c>
      <c r="C77" s="3" t="s">
        <v>32</v>
      </c>
      <c r="D77" s="3" t="s">
        <v>535</v>
      </c>
      <c r="E77" s="3" t="s">
        <v>35</v>
      </c>
      <c r="F77" s="3" t="s">
        <v>533</v>
      </c>
      <c r="G77" s="3" t="s">
        <v>122</v>
      </c>
      <c r="H77" s="3">
        <v>1500</v>
      </c>
      <c r="I77" s="8">
        <v>0</v>
      </c>
      <c r="J77" s="3"/>
    </row>
    <row r="78" spans="1:10" x14ac:dyDescent="0.25">
      <c r="A78" s="3" t="s">
        <v>113</v>
      </c>
      <c r="B78" s="3" t="s">
        <v>550</v>
      </c>
      <c r="C78" s="3" t="s">
        <v>32</v>
      </c>
      <c r="D78" s="3" t="s">
        <v>43</v>
      </c>
      <c r="E78" s="3" t="s">
        <v>35</v>
      </c>
      <c r="F78" s="3" t="s">
        <v>551</v>
      </c>
      <c r="G78" s="3" t="s">
        <v>122</v>
      </c>
      <c r="H78" s="3">
        <v>1500</v>
      </c>
      <c r="I78" s="8">
        <v>0</v>
      </c>
      <c r="J78" s="3"/>
    </row>
    <row r="79" spans="1:10" x14ac:dyDescent="0.25">
      <c r="A79" s="3" t="s">
        <v>113</v>
      </c>
      <c r="B79" s="3" t="s">
        <v>556</v>
      </c>
      <c r="C79" s="3" t="s">
        <v>32</v>
      </c>
      <c r="D79" s="3" t="s">
        <v>43</v>
      </c>
      <c r="E79" s="3" t="s">
        <v>35</v>
      </c>
      <c r="F79" s="3" t="s">
        <v>551</v>
      </c>
      <c r="G79" s="3" t="s">
        <v>122</v>
      </c>
      <c r="H79" s="3">
        <v>1500</v>
      </c>
      <c r="I79" s="8">
        <v>0</v>
      </c>
      <c r="J79" s="3"/>
    </row>
    <row r="80" spans="1:10" x14ac:dyDescent="0.25">
      <c r="A80" s="3" t="s">
        <v>113</v>
      </c>
      <c r="B80" s="3" t="s">
        <v>571</v>
      </c>
      <c r="C80" s="3" t="s">
        <v>32</v>
      </c>
      <c r="D80" s="3" t="s">
        <v>43</v>
      </c>
      <c r="E80" s="3" t="s">
        <v>35</v>
      </c>
      <c r="F80" s="3" t="s">
        <v>538</v>
      </c>
      <c r="G80" s="3" t="s">
        <v>122</v>
      </c>
      <c r="H80" s="3">
        <v>1500</v>
      </c>
      <c r="I80" s="8">
        <v>0</v>
      </c>
      <c r="J80" s="3"/>
    </row>
    <row r="81" spans="1:10" x14ac:dyDescent="0.25">
      <c r="A81" s="3" t="s">
        <v>113</v>
      </c>
      <c r="B81" s="3" t="s">
        <v>530</v>
      </c>
      <c r="C81" s="3" t="s">
        <v>32</v>
      </c>
      <c r="D81" s="3" t="s">
        <v>43</v>
      </c>
      <c r="E81" s="3" t="s">
        <v>35</v>
      </c>
      <c r="F81" s="3" t="s">
        <v>531</v>
      </c>
      <c r="G81" s="3" t="s">
        <v>122</v>
      </c>
      <c r="H81" s="3">
        <v>1500</v>
      </c>
      <c r="I81" s="8">
        <v>0</v>
      </c>
      <c r="J81" s="3"/>
    </row>
    <row r="82" spans="1:10" x14ac:dyDescent="0.25">
      <c r="A82" s="3" t="s">
        <v>113</v>
      </c>
      <c r="B82" s="3" t="s">
        <v>534</v>
      </c>
      <c r="C82" s="3" t="s">
        <v>32</v>
      </c>
      <c r="D82" s="3" t="s">
        <v>535</v>
      </c>
      <c r="E82" s="3" t="s">
        <v>35</v>
      </c>
      <c r="F82" s="3" t="s">
        <v>536</v>
      </c>
      <c r="G82" s="3" t="s">
        <v>122</v>
      </c>
      <c r="H82" s="3">
        <v>1000</v>
      </c>
      <c r="I82" s="8">
        <v>0</v>
      </c>
      <c r="J82" s="3"/>
    </row>
    <row r="83" spans="1:10" x14ac:dyDescent="0.25">
      <c r="A83" s="3" t="s">
        <v>113</v>
      </c>
      <c r="B83" s="3" t="s">
        <v>552</v>
      </c>
      <c r="C83" s="3" t="s">
        <v>32</v>
      </c>
      <c r="D83" s="3" t="s">
        <v>43</v>
      </c>
      <c r="E83" s="3" t="s">
        <v>35</v>
      </c>
      <c r="F83" s="3" t="s">
        <v>545</v>
      </c>
      <c r="G83" s="3" t="s">
        <v>122</v>
      </c>
      <c r="H83" s="3">
        <v>1000</v>
      </c>
      <c r="I83" s="8">
        <v>0</v>
      </c>
      <c r="J83" s="3"/>
    </row>
    <row r="84" spans="1:10" x14ac:dyDescent="0.25">
      <c r="A84" s="3" t="s">
        <v>113</v>
      </c>
      <c r="B84" s="3" t="s">
        <v>559</v>
      </c>
      <c r="C84" s="3" t="s">
        <v>32</v>
      </c>
      <c r="D84" s="3" t="s">
        <v>43</v>
      </c>
      <c r="E84" s="3" t="s">
        <v>35</v>
      </c>
      <c r="F84" s="3" t="s">
        <v>542</v>
      </c>
      <c r="G84" s="3" t="s">
        <v>122</v>
      </c>
      <c r="H84" s="3">
        <v>1000</v>
      </c>
      <c r="I84" s="8">
        <v>0</v>
      </c>
      <c r="J84" s="3"/>
    </row>
    <row r="85" spans="1:10" x14ac:dyDescent="0.25">
      <c r="A85" s="3" t="s">
        <v>113</v>
      </c>
      <c r="B85" s="3" t="s">
        <v>563</v>
      </c>
      <c r="C85" s="3" t="s">
        <v>32</v>
      </c>
      <c r="D85" s="3" t="s">
        <v>43</v>
      </c>
      <c r="E85" s="3" t="s">
        <v>35</v>
      </c>
      <c r="F85" s="3" t="s">
        <v>531</v>
      </c>
      <c r="G85" s="3" t="s">
        <v>122</v>
      </c>
      <c r="H85" s="3">
        <v>1000</v>
      </c>
      <c r="I85" s="8">
        <v>0</v>
      </c>
      <c r="J85" s="3"/>
    </row>
    <row r="86" spans="1:10" x14ac:dyDescent="0.25">
      <c r="A86" s="3" t="s">
        <v>113</v>
      </c>
      <c r="B86" s="3" t="s">
        <v>567</v>
      </c>
      <c r="C86" s="3" t="s">
        <v>32</v>
      </c>
      <c r="D86" s="3" t="s">
        <v>71</v>
      </c>
      <c r="E86" s="3" t="s">
        <v>35</v>
      </c>
      <c r="F86" s="3" t="s">
        <v>538</v>
      </c>
      <c r="G86" s="3" t="s">
        <v>122</v>
      </c>
      <c r="H86" s="3">
        <v>1000</v>
      </c>
      <c r="I86" s="8">
        <v>0</v>
      </c>
      <c r="J86" s="3"/>
    </row>
    <row r="87" spans="1:10" x14ac:dyDescent="0.25">
      <c r="A87" s="3" t="s">
        <v>113</v>
      </c>
      <c r="B87" s="3" t="s">
        <v>540</v>
      </c>
      <c r="C87" s="3" t="s">
        <v>32</v>
      </c>
      <c r="D87" s="3" t="s">
        <v>43</v>
      </c>
      <c r="E87" s="3" t="s">
        <v>35</v>
      </c>
      <c r="F87" s="3" t="s">
        <v>531</v>
      </c>
      <c r="G87" s="3" t="s">
        <v>122</v>
      </c>
      <c r="H87" s="3">
        <v>1000</v>
      </c>
      <c r="I87" s="8">
        <v>0</v>
      </c>
      <c r="J87" s="3"/>
    </row>
    <row r="88" spans="1:10" x14ac:dyDescent="0.25">
      <c r="A88" s="3" t="s">
        <v>113</v>
      </c>
      <c r="B88" s="3" t="s">
        <v>562</v>
      </c>
      <c r="C88" s="3" t="s">
        <v>32</v>
      </c>
      <c r="D88" s="3" t="s">
        <v>43</v>
      </c>
      <c r="E88" s="3" t="s">
        <v>35</v>
      </c>
      <c r="F88" s="3" t="s">
        <v>536</v>
      </c>
      <c r="G88" s="3" t="s">
        <v>122</v>
      </c>
      <c r="H88" s="3">
        <v>300</v>
      </c>
      <c r="I88" s="8">
        <v>0</v>
      </c>
      <c r="J88" s="3"/>
    </row>
    <row r="89" spans="1:10" x14ac:dyDescent="0.25">
      <c r="A89" s="3" t="s">
        <v>113</v>
      </c>
      <c r="B89" s="3" t="s">
        <v>565</v>
      </c>
      <c r="C89" s="3" t="s">
        <v>32</v>
      </c>
      <c r="D89" s="3" t="s">
        <v>43</v>
      </c>
      <c r="E89" s="3" t="s">
        <v>35</v>
      </c>
      <c r="F89" s="3" t="s">
        <v>542</v>
      </c>
      <c r="G89" s="3" t="s">
        <v>122</v>
      </c>
      <c r="H89" s="3">
        <v>150</v>
      </c>
      <c r="I89" s="8">
        <v>0</v>
      </c>
      <c r="J89" s="3"/>
    </row>
    <row r="90" spans="1:10" x14ac:dyDescent="0.25">
      <c r="A90" s="3" t="s">
        <v>113</v>
      </c>
      <c r="B90" s="3" t="s">
        <v>571</v>
      </c>
      <c r="C90" s="3" t="s">
        <v>74</v>
      </c>
      <c r="D90" s="3" t="s">
        <v>43</v>
      </c>
      <c r="E90" s="3" t="s">
        <v>35</v>
      </c>
      <c r="F90" s="3" t="s">
        <v>538</v>
      </c>
      <c r="G90" s="3" t="s">
        <v>122</v>
      </c>
      <c r="H90" s="3">
        <v>5</v>
      </c>
      <c r="I90" s="8">
        <v>0</v>
      </c>
      <c r="J90" s="3"/>
    </row>
    <row r="91" spans="1:10" x14ac:dyDescent="0.25">
      <c r="A91" s="3" t="s">
        <v>113</v>
      </c>
      <c r="B91" s="3" t="s">
        <v>562</v>
      </c>
      <c r="C91" s="3" t="s">
        <v>37</v>
      </c>
      <c r="D91" s="3" t="s">
        <v>43</v>
      </c>
      <c r="E91" s="3" t="s">
        <v>35</v>
      </c>
      <c r="F91" s="3" t="s">
        <v>536</v>
      </c>
      <c r="G91" s="3" t="s">
        <v>122</v>
      </c>
      <c r="H91" s="3">
        <v>1</v>
      </c>
      <c r="I91" s="8">
        <v>0</v>
      </c>
      <c r="J91" s="3"/>
    </row>
    <row r="92" spans="1:10" x14ac:dyDescent="0.25">
      <c r="A92" s="3" t="s">
        <v>160</v>
      </c>
      <c r="B92" s="3" t="s">
        <v>548</v>
      </c>
      <c r="C92" s="3" t="s">
        <v>32</v>
      </c>
      <c r="D92" s="3" t="s">
        <v>43</v>
      </c>
      <c r="E92" s="3" t="s">
        <v>35</v>
      </c>
      <c r="F92" s="3" t="s">
        <v>542</v>
      </c>
      <c r="G92" s="3" t="s">
        <v>122</v>
      </c>
      <c r="H92" s="3">
        <v>1500</v>
      </c>
      <c r="I92" s="8">
        <v>0</v>
      </c>
      <c r="J92" s="3"/>
    </row>
    <row r="93" spans="1:10" x14ac:dyDescent="0.25">
      <c r="A93" s="3" t="s">
        <v>160</v>
      </c>
      <c r="B93" s="3" t="s">
        <v>557</v>
      </c>
      <c r="C93" s="3" t="s">
        <v>32</v>
      </c>
      <c r="D93" s="3" t="s">
        <v>43</v>
      </c>
      <c r="E93" s="3" t="s">
        <v>35</v>
      </c>
      <c r="F93" s="3" t="s">
        <v>542</v>
      </c>
      <c r="G93" s="3" t="s">
        <v>122</v>
      </c>
      <c r="H93" s="3">
        <v>1500</v>
      </c>
      <c r="I93" s="8">
        <v>0</v>
      </c>
      <c r="J93" s="3"/>
    </row>
    <row r="94" spans="1:10" x14ac:dyDescent="0.25">
      <c r="A94" s="3" t="s">
        <v>160</v>
      </c>
      <c r="B94" s="3" t="s">
        <v>569</v>
      </c>
      <c r="C94" s="3" t="s">
        <v>32</v>
      </c>
      <c r="D94" s="3" t="s">
        <v>43</v>
      </c>
      <c r="E94" s="3" t="s">
        <v>35</v>
      </c>
      <c r="F94" s="3" t="s">
        <v>542</v>
      </c>
      <c r="G94" s="3" t="s">
        <v>122</v>
      </c>
      <c r="H94" s="3">
        <v>1000</v>
      </c>
      <c r="I94" s="8">
        <v>0</v>
      </c>
      <c r="J94" s="3"/>
    </row>
    <row r="95" spans="1:10" x14ac:dyDescent="0.25">
      <c r="A95" s="3" t="s">
        <v>160</v>
      </c>
      <c r="B95" s="3" t="s">
        <v>560</v>
      </c>
      <c r="C95" s="3" t="s">
        <v>32</v>
      </c>
      <c r="D95" s="3" t="s">
        <v>43</v>
      </c>
      <c r="E95" s="3" t="s">
        <v>35</v>
      </c>
      <c r="F95" s="3" t="s">
        <v>531</v>
      </c>
      <c r="G95" s="3" t="s">
        <v>122</v>
      </c>
      <c r="H95" s="3">
        <v>1000</v>
      </c>
      <c r="I95" s="8">
        <v>0</v>
      </c>
      <c r="J95" s="3"/>
    </row>
    <row r="96" spans="1:10" x14ac:dyDescent="0.25">
      <c r="A96" s="3" t="s">
        <v>160</v>
      </c>
      <c r="B96" s="3" t="s">
        <v>546</v>
      </c>
      <c r="C96" s="3" t="s">
        <v>32</v>
      </c>
      <c r="D96" s="3" t="s">
        <v>43</v>
      </c>
      <c r="E96" s="3" t="s">
        <v>35</v>
      </c>
      <c r="F96" s="3" t="s">
        <v>531</v>
      </c>
      <c r="G96" s="3" t="s">
        <v>122</v>
      </c>
      <c r="H96" s="3">
        <v>1000</v>
      </c>
      <c r="I96" s="8">
        <v>0</v>
      </c>
      <c r="J96" s="3"/>
    </row>
    <row r="97" spans="1:10" x14ac:dyDescent="0.25">
      <c r="A97" s="3" t="s">
        <v>160</v>
      </c>
      <c r="B97" s="3" t="s">
        <v>555</v>
      </c>
      <c r="C97" s="3" t="s">
        <v>32</v>
      </c>
      <c r="D97" s="3" t="s">
        <v>43</v>
      </c>
      <c r="E97" s="3" t="s">
        <v>35</v>
      </c>
      <c r="F97" s="3" t="s">
        <v>542</v>
      </c>
      <c r="G97" s="3" t="s">
        <v>122</v>
      </c>
      <c r="H97" s="3">
        <v>1000</v>
      </c>
      <c r="I97" s="8">
        <v>0</v>
      </c>
      <c r="J97" s="3"/>
    </row>
    <row r="98" spans="1:10" x14ac:dyDescent="0.25">
      <c r="A98" s="3" t="s">
        <v>160</v>
      </c>
      <c r="B98" s="3" t="s">
        <v>558</v>
      </c>
      <c r="C98" s="3" t="s">
        <v>32</v>
      </c>
      <c r="D98" s="3" t="s">
        <v>43</v>
      </c>
      <c r="E98" s="3" t="s">
        <v>35</v>
      </c>
      <c r="F98" s="3" t="s">
        <v>542</v>
      </c>
      <c r="G98" s="3" t="s">
        <v>122</v>
      </c>
      <c r="H98" s="3">
        <v>1000</v>
      </c>
      <c r="I98" s="8">
        <v>0</v>
      </c>
      <c r="J98" s="3"/>
    </row>
    <row r="99" spans="1:10" x14ac:dyDescent="0.25">
      <c r="A99" s="3" t="s">
        <v>160</v>
      </c>
      <c r="B99" s="3" t="s">
        <v>539</v>
      </c>
      <c r="C99" s="3" t="s">
        <v>32</v>
      </c>
      <c r="D99" s="3" t="s">
        <v>43</v>
      </c>
      <c r="E99" s="3" t="s">
        <v>35</v>
      </c>
      <c r="F99" s="3" t="s">
        <v>531</v>
      </c>
      <c r="G99" s="3" t="s">
        <v>122</v>
      </c>
      <c r="H99" s="3">
        <v>1000</v>
      </c>
      <c r="I99" s="8">
        <v>0</v>
      </c>
      <c r="J99" s="3"/>
    </row>
    <row r="100" spans="1:10" x14ac:dyDescent="0.25">
      <c r="A100" s="3" t="s">
        <v>160</v>
      </c>
      <c r="B100" s="3" t="s">
        <v>553</v>
      </c>
      <c r="C100" s="3" t="s">
        <v>32</v>
      </c>
      <c r="D100" s="3" t="s">
        <v>43</v>
      </c>
      <c r="E100" s="3" t="s">
        <v>35</v>
      </c>
      <c r="F100" s="3" t="s">
        <v>531</v>
      </c>
      <c r="G100" s="3" t="s">
        <v>122</v>
      </c>
      <c r="H100" s="3">
        <v>1000</v>
      </c>
      <c r="I100" s="8">
        <v>0</v>
      </c>
      <c r="J100" s="3"/>
    </row>
    <row r="101" spans="1:10" x14ac:dyDescent="0.25">
      <c r="A101" s="3" t="s">
        <v>160</v>
      </c>
      <c r="B101" s="3" t="s">
        <v>532</v>
      </c>
      <c r="C101" s="3" t="s">
        <v>32</v>
      </c>
      <c r="D101" s="3" t="s">
        <v>43</v>
      </c>
      <c r="E101" s="3" t="s">
        <v>35</v>
      </c>
      <c r="F101" s="3" t="s">
        <v>533</v>
      </c>
      <c r="G101" s="3" t="s">
        <v>122</v>
      </c>
      <c r="H101" s="3">
        <v>1000</v>
      </c>
      <c r="I101" s="8">
        <v>0</v>
      </c>
      <c r="J101" s="3"/>
    </row>
    <row r="102" spans="1:10" x14ac:dyDescent="0.25">
      <c r="A102" s="3" t="s">
        <v>160</v>
      </c>
      <c r="B102" s="3" t="s">
        <v>537</v>
      </c>
      <c r="C102" s="3" t="s">
        <v>32</v>
      </c>
      <c r="D102" s="3" t="s">
        <v>43</v>
      </c>
      <c r="E102" s="3" t="s">
        <v>35</v>
      </c>
      <c r="F102" s="3" t="s">
        <v>538</v>
      </c>
      <c r="G102" s="3" t="s">
        <v>122</v>
      </c>
      <c r="H102" s="3">
        <v>1000</v>
      </c>
      <c r="I102" s="8">
        <v>0</v>
      </c>
      <c r="J102" s="3"/>
    </row>
    <row r="103" spans="1:10" x14ac:dyDescent="0.25">
      <c r="A103" s="3" t="s">
        <v>160</v>
      </c>
      <c r="B103" s="3" t="s">
        <v>549</v>
      </c>
      <c r="C103" s="3" t="s">
        <v>74</v>
      </c>
      <c r="D103" s="3" t="s">
        <v>43</v>
      </c>
      <c r="E103" s="3" t="s">
        <v>35</v>
      </c>
      <c r="F103" s="3" t="s">
        <v>542</v>
      </c>
      <c r="G103" s="3" t="s">
        <v>122</v>
      </c>
      <c r="H103" s="3">
        <v>5</v>
      </c>
      <c r="I103" s="8">
        <v>0</v>
      </c>
      <c r="J103" s="3"/>
    </row>
    <row r="104" spans="1:10" x14ac:dyDescent="0.25">
      <c r="A104" s="3" t="s">
        <v>160</v>
      </c>
      <c r="B104" s="3" t="s">
        <v>553</v>
      </c>
      <c r="C104" s="3" t="s">
        <v>37</v>
      </c>
      <c r="D104" s="3" t="s">
        <v>43</v>
      </c>
      <c r="E104" s="3" t="s">
        <v>35</v>
      </c>
      <c r="F104" s="3" t="s">
        <v>531</v>
      </c>
      <c r="G104" s="3" t="s">
        <v>122</v>
      </c>
      <c r="H104" s="3">
        <v>1</v>
      </c>
      <c r="I104" s="8">
        <v>0</v>
      </c>
      <c r="J104" s="3"/>
    </row>
    <row r="105" spans="1:10" x14ac:dyDescent="0.25">
      <c r="A105" s="3" t="s">
        <v>160</v>
      </c>
      <c r="B105" s="3" t="s">
        <v>532</v>
      </c>
      <c r="C105" s="3" t="s">
        <v>37</v>
      </c>
      <c r="D105" s="3" t="s">
        <v>43</v>
      </c>
      <c r="E105" s="3" t="s">
        <v>35</v>
      </c>
      <c r="F105" s="3" t="s">
        <v>533</v>
      </c>
      <c r="G105" s="3" t="s">
        <v>122</v>
      </c>
      <c r="H105" s="3">
        <v>1</v>
      </c>
      <c r="I105" s="8">
        <v>0</v>
      </c>
      <c r="J105" s="3"/>
    </row>
    <row r="106" spans="1:10" x14ac:dyDescent="0.25">
      <c r="A106" s="3" t="s">
        <v>160</v>
      </c>
      <c r="B106" s="3" t="s">
        <v>555</v>
      </c>
      <c r="C106" s="3" t="s">
        <v>37</v>
      </c>
      <c r="D106" s="3" t="s">
        <v>43</v>
      </c>
      <c r="E106" s="3" t="s">
        <v>35</v>
      </c>
      <c r="F106" s="3" t="s">
        <v>542</v>
      </c>
      <c r="G106" s="3" t="s">
        <v>122</v>
      </c>
      <c r="H106" s="3">
        <v>1</v>
      </c>
      <c r="I106" s="8">
        <v>0</v>
      </c>
      <c r="J106" s="3"/>
    </row>
    <row r="107" spans="1:10" x14ac:dyDescent="0.25">
      <c r="A107" s="9" t="s">
        <v>158</v>
      </c>
      <c r="B107" s="9" t="s">
        <v>584</v>
      </c>
      <c r="C107" s="9" t="s">
        <v>32</v>
      </c>
      <c r="D107" s="9" t="s">
        <v>43</v>
      </c>
      <c r="E107" s="9" t="s">
        <v>35</v>
      </c>
      <c r="F107" s="9" t="s">
        <v>542</v>
      </c>
      <c r="G107" s="9" t="s">
        <v>104</v>
      </c>
      <c r="H107" s="9">
        <v>1000</v>
      </c>
      <c r="I107" s="10">
        <v>0</v>
      </c>
      <c r="J107" s="3"/>
    </row>
    <row r="108" spans="1:10" x14ac:dyDescent="0.25">
      <c r="A108" s="9" t="s">
        <v>609</v>
      </c>
      <c r="B108" s="9" t="s">
        <v>589</v>
      </c>
      <c r="C108" s="9" t="s">
        <v>32</v>
      </c>
      <c r="D108" s="9" t="s">
        <v>43</v>
      </c>
      <c r="E108" s="9" t="s">
        <v>35</v>
      </c>
      <c r="F108" s="9" t="s">
        <v>545</v>
      </c>
      <c r="G108" s="9" t="s">
        <v>104</v>
      </c>
      <c r="H108" s="9">
        <v>1000</v>
      </c>
      <c r="I108" s="10">
        <v>0</v>
      </c>
      <c r="J108" s="3"/>
    </row>
    <row r="109" spans="1:10" x14ac:dyDescent="0.25">
      <c r="A109" s="9" t="s">
        <v>139</v>
      </c>
      <c r="B109" s="9" t="s">
        <v>579</v>
      </c>
      <c r="C109" s="9" t="s">
        <v>32</v>
      </c>
      <c r="D109" s="9" t="s">
        <v>31</v>
      </c>
      <c r="E109" s="9" t="s">
        <v>35</v>
      </c>
      <c r="F109" s="9" t="s">
        <v>531</v>
      </c>
      <c r="G109" s="9" t="s">
        <v>580</v>
      </c>
      <c r="H109" s="9">
        <v>1000</v>
      </c>
      <c r="I109" s="10">
        <v>0</v>
      </c>
      <c r="J109" s="3"/>
    </row>
    <row r="110" spans="1:10" x14ac:dyDescent="0.25">
      <c r="A110" s="9" t="s">
        <v>139</v>
      </c>
      <c r="B110" s="9" t="s">
        <v>581</v>
      </c>
      <c r="C110" s="9" t="s">
        <v>32</v>
      </c>
      <c r="D110" s="9" t="s">
        <v>535</v>
      </c>
      <c r="E110" s="9" t="s">
        <v>35</v>
      </c>
      <c r="F110" s="9" t="s">
        <v>533</v>
      </c>
      <c r="G110" s="9" t="s">
        <v>108</v>
      </c>
      <c r="H110" s="9">
        <v>1000</v>
      </c>
      <c r="I110" s="10">
        <v>0</v>
      </c>
      <c r="J110" s="3"/>
    </row>
    <row r="111" spans="1:10" x14ac:dyDescent="0.25">
      <c r="A111" s="9" t="s">
        <v>139</v>
      </c>
      <c r="B111" s="9" t="s">
        <v>576</v>
      </c>
      <c r="C111" s="9" t="s">
        <v>32</v>
      </c>
      <c r="D111" s="9" t="s">
        <v>535</v>
      </c>
      <c r="E111" s="9" t="s">
        <v>35</v>
      </c>
      <c r="F111" s="9" t="s">
        <v>533</v>
      </c>
      <c r="G111" s="9" t="s">
        <v>93</v>
      </c>
      <c r="H111" s="9">
        <v>150</v>
      </c>
      <c r="I111" s="10">
        <v>0</v>
      </c>
      <c r="J111" s="3"/>
    </row>
    <row r="112" spans="1:10" x14ac:dyDescent="0.25">
      <c r="A112" s="9" t="s">
        <v>139</v>
      </c>
      <c r="B112" s="9" t="s">
        <v>586</v>
      </c>
      <c r="C112" s="9" t="s">
        <v>32</v>
      </c>
      <c r="D112" s="9" t="s">
        <v>535</v>
      </c>
      <c r="E112" s="9" t="s">
        <v>35</v>
      </c>
      <c r="F112" s="9" t="s">
        <v>542</v>
      </c>
      <c r="G112" s="9" t="s">
        <v>93</v>
      </c>
      <c r="H112" s="9">
        <v>150</v>
      </c>
      <c r="I112" s="10">
        <v>0</v>
      </c>
      <c r="J112" s="3"/>
    </row>
    <row r="113" spans="1:10" x14ac:dyDescent="0.25">
      <c r="A113" s="9" t="s">
        <v>139</v>
      </c>
      <c r="B113" s="9" t="s">
        <v>600</v>
      </c>
      <c r="C113" s="9" t="s">
        <v>32</v>
      </c>
      <c r="D113" s="9" t="s">
        <v>535</v>
      </c>
      <c r="E113" s="9" t="s">
        <v>35</v>
      </c>
      <c r="F113" s="9" t="s">
        <v>542</v>
      </c>
      <c r="G113" s="9" t="s">
        <v>93</v>
      </c>
      <c r="H113" s="9">
        <v>150</v>
      </c>
      <c r="I113" s="10">
        <v>0</v>
      </c>
      <c r="J113" s="3"/>
    </row>
    <row r="114" spans="1:10" x14ac:dyDescent="0.25">
      <c r="A114" s="9" t="s">
        <v>139</v>
      </c>
      <c r="B114" s="9" t="s">
        <v>575</v>
      </c>
      <c r="C114" s="9" t="s">
        <v>74</v>
      </c>
      <c r="D114" s="9" t="s">
        <v>43</v>
      </c>
      <c r="E114" s="9" t="s">
        <v>35</v>
      </c>
      <c r="F114" s="9" t="s">
        <v>536</v>
      </c>
      <c r="G114" s="9" t="s">
        <v>365</v>
      </c>
      <c r="H114" s="9">
        <v>5</v>
      </c>
      <c r="I114" s="10">
        <v>0</v>
      </c>
      <c r="J114" s="3"/>
    </row>
    <row r="115" spans="1:10" x14ac:dyDescent="0.25">
      <c r="A115" s="9" t="s">
        <v>139</v>
      </c>
      <c r="B115" s="9" t="s">
        <v>596</v>
      </c>
      <c r="C115" s="9" t="s">
        <v>74</v>
      </c>
      <c r="D115" s="9" t="s">
        <v>43</v>
      </c>
      <c r="E115" s="9" t="s">
        <v>35</v>
      </c>
      <c r="F115" s="9" t="s">
        <v>536</v>
      </c>
      <c r="G115" s="9" t="s">
        <v>365</v>
      </c>
      <c r="H115" s="9">
        <v>5</v>
      </c>
      <c r="I115" s="10">
        <v>0</v>
      </c>
      <c r="J115" s="3"/>
    </row>
    <row r="116" spans="1:10" x14ac:dyDescent="0.25">
      <c r="A116" s="9" t="s">
        <v>139</v>
      </c>
      <c r="B116" s="9" t="s">
        <v>597</v>
      </c>
      <c r="C116" s="9" t="s">
        <v>74</v>
      </c>
      <c r="D116" s="9" t="s">
        <v>43</v>
      </c>
      <c r="E116" s="9" t="s">
        <v>35</v>
      </c>
      <c r="F116" s="9" t="s">
        <v>538</v>
      </c>
      <c r="G116" s="9" t="s">
        <v>365</v>
      </c>
      <c r="H116" s="9">
        <v>5</v>
      </c>
      <c r="I116" s="10">
        <v>0</v>
      </c>
      <c r="J116" s="3"/>
    </row>
    <row r="117" spans="1:10" x14ac:dyDescent="0.25">
      <c r="A117" s="9" t="s">
        <v>139</v>
      </c>
      <c r="B117" s="9" t="s">
        <v>583</v>
      </c>
      <c r="C117" s="9" t="s">
        <v>74</v>
      </c>
      <c r="D117" s="9" t="s">
        <v>43</v>
      </c>
      <c r="E117" s="9" t="s">
        <v>35</v>
      </c>
      <c r="F117" s="9" t="s">
        <v>536</v>
      </c>
      <c r="G117" s="9" t="s">
        <v>365</v>
      </c>
      <c r="H117" s="9">
        <v>5</v>
      </c>
      <c r="I117" s="10">
        <v>0</v>
      </c>
      <c r="J117" s="3"/>
    </row>
    <row r="118" spans="1:10" x14ac:dyDescent="0.25">
      <c r="A118" s="9" t="s">
        <v>139</v>
      </c>
      <c r="B118" s="9" t="s">
        <v>600</v>
      </c>
      <c r="C118" s="9" t="s">
        <v>74</v>
      </c>
      <c r="D118" s="9" t="s">
        <v>535</v>
      </c>
      <c r="E118" s="9" t="s">
        <v>35</v>
      </c>
      <c r="F118" s="9" t="s">
        <v>542</v>
      </c>
      <c r="G118" s="9" t="s">
        <v>93</v>
      </c>
      <c r="H118" s="9">
        <v>5</v>
      </c>
      <c r="I118" s="10">
        <v>0</v>
      </c>
      <c r="J118" s="3"/>
    </row>
    <row r="119" spans="1:10" x14ac:dyDescent="0.25">
      <c r="A119" s="9" t="s">
        <v>139</v>
      </c>
      <c r="B119" s="9" t="s">
        <v>593</v>
      </c>
      <c r="C119" s="9" t="s">
        <v>74</v>
      </c>
      <c r="D119" s="9" t="s">
        <v>43</v>
      </c>
      <c r="E119" s="9" t="s">
        <v>35</v>
      </c>
      <c r="F119" s="9" t="s">
        <v>536</v>
      </c>
      <c r="G119" s="9" t="s">
        <v>365</v>
      </c>
      <c r="H119" s="9">
        <v>5</v>
      </c>
      <c r="I119" s="10">
        <v>0</v>
      </c>
      <c r="J119" s="3"/>
    </row>
    <row r="120" spans="1:10" x14ac:dyDescent="0.25">
      <c r="A120" s="9" t="s">
        <v>139</v>
      </c>
      <c r="B120" s="9" t="s">
        <v>581</v>
      </c>
      <c r="C120" s="9" t="s">
        <v>74</v>
      </c>
      <c r="D120" s="9" t="s">
        <v>535</v>
      </c>
      <c r="E120" s="9" t="s">
        <v>35</v>
      </c>
      <c r="F120" s="9" t="s">
        <v>533</v>
      </c>
      <c r="G120" s="9" t="s">
        <v>108</v>
      </c>
      <c r="H120" s="9">
        <v>5</v>
      </c>
      <c r="I120" s="10">
        <v>0</v>
      </c>
      <c r="J120" s="3"/>
    </row>
    <row r="121" spans="1:10" x14ac:dyDescent="0.25">
      <c r="A121" s="9" t="s">
        <v>139</v>
      </c>
      <c r="B121" s="9" t="s">
        <v>579</v>
      </c>
      <c r="C121" s="9" t="s">
        <v>74</v>
      </c>
      <c r="D121" s="9" t="s">
        <v>31</v>
      </c>
      <c r="E121" s="9" t="s">
        <v>35</v>
      </c>
      <c r="F121" s="9" t="s">
        <v>542</v>
      </c>
      <c r="G121" s="9" t="s">
        <v>93</v>
      </c>
      <c r="H121" s="9">
        <v>5</v>
      </c>
      <c r="I121" s="10">
        <v>0</v>
      </c>
      <c r="J121" s="3"/>
    </row>
    <row r="122" spans="1:10" x14ac:dyDescent="0.25">
      <c r="A122" s="9" t="s">
        <v>113</v>
      </c>
      <c r="B122" s="9" t="s">
        <v>598</v>
      </c>
      <c r="C122" s="9" t="s">
        <v>32</v>
      </c>
      <c r="D122" s="9" t="s">
        <v>43</v>
      </c>
      <c r="E122" s="9" t="s">
        <v>35</v>
      </c>
      <c r="F122" s="9" t="s">
        <v>536</v>
      </c>
      <c r="G122" s="9" t="s">
        <v>101</v>
      </c>
      <c r="H122" s="9">
        <v>1000</v>
      </c>
      <c r="I122" s="10">
        <v>0</v>
      </c>
      <c r="J122" s="3"/>
    </row>
    <row r="123" spans="1:10" x14ac:dyDescent="0.25">
      <c r="A123" s="9" t="s">
        <v>113</v>
      </c>
      <c r="B123" s="9" t="s">
        <v>590</v>
      </c>
      <c r="C123" s="9" t="s">
        <v>32</v>
      </c>
      <c r="D123" s="9" t="s">
        <v>535</v>
      </c>
      <c r="E123" s="9" t="s">
        <v>35</v>
      </c>
      <c r="F123" s="9" t="s">
        <v>533</v>
      </c>
      <c r="G123" s="9" t="s">
        <v>108</v>
      </c>
      <c r="H123" s="9">
        <v>1000</v>
      </c>
      <c r="I123" s="10">
        <v>0</v>
      </c>
      <c r="J123" s="3"/>
    </row>
    <row r="124" spans="1:10" x14ac:dyDescent="0.25">
      <c r="A124" s="9" t="s">
        <v>113</v>
      </c>
      <c r="B124" s="9" t="s">
        <v>587</v>
      </c>
      <c r="C124" s="9" t="s">
        <v>74</v>
      </c>
      <c r="D124" s="9" t="s">
        <v>43</v>
      </c>
      <c r="E124" s="9" t="s">
        <v>35</v>
      </c>
      <c r="F124" s="9" t="s">
        <v>536</v>
      </c>
      <c r="G124" s="9" t="s">
        <v>365</v>
      </c>
      <c r="H124" s="9">
        <v>5</v>
      </c>
      <c r="I124" s="10">
        <v>0</v>
      </c>
      <c r="J124" s="3"/>
    </row>
    <row r="125" spans="1:10" x14ac:dyDescent="0.25">
      <c r="A125" s="9" t="s">
        <v>113</v>
      </c>
      <c r="B125" s="9" t="s">
        <v>552</v>
      </c>
      <c r="C125" s="9" t="s">
        <v>74</v>
      </c>
      <c r="D125" s="9" t="s">
        <v>43</v>
      </c>
      <c r="E125" s="9" t="s">
        <v>35</v>
      </c>
      <c r="F125" s="9" t="s">
        <v>551</v>
      </c>
      <c r="G125" s="9" t="s">
        <v>104</v>
      </c>
      <c r="H125" s="9">
        <v>5</v>
      </c>
      <c r="I125" s="10">
        <v>0</v>
      </c>
      <c r="J125" s="3"/>
    </row>
    <row r="126" spans="1:10" x14ac:dyDescent="0.25">
      <c r="A126" s="9" t="s">
        <v>113</v>
      </c>
      <c r="B126" s="9" t="s">
        <v>42</v>
      </c>
      <c r="C126" s="9" t="s">
        <v>74</v>
      </c>
      <c r="D126" s="9" t="s">
        <v>43</v>
      </c>
      <c r="E126" s="9" t="s">
        <v>35</v>
      </c>
      <c r="F126" s="9" t="s">
        <v>538</v>
      </c>
      <c r="G126" s="9" t="s">
        <v>578</v>
      </c>
      <c r="H126" s="9">
        <v>5</v>
      </c>
      <c r="I126" s="10">
        <v>0</v>
      </c>
      <c r="J126" s="3"/>
    </row>
    <row r="127" spans="1:10" x14ac:dyDescent="0.25">
      <c r="A127" s="9" t="s">
        <v>113</v>
      </c>
      <c r="B127" s="9" t="s">
        <v>592</v>
      </c>
      <c r="C127" s="9" t="s">
        <v>74</v>
      </c>
      <c r="D127" s="9" t="s">
        <v>43</v>
      </c>
      <c r="E127" s="9" t="s">
        <v>35</v>
      </c>
      <c r="F127" s="9" t="s">
        <v>536</v>
      </c>
      <c r="G127" s="9" t="s">
        <v>365</v>
      </c>
      <c r="H127" s="9">
        <v>5</v>
      </c>
      <c r="I127" s="10">
        <v>0</v>
      </c>
      <c r="J127" s="3"/>
    </row>
    <row r="128" spans="1:10" x14ac:dyDescent="0.25">
      <c r="A128" s="9" t="s">
        <v>113</v>
      </c>
      <c r="B128" s="9" t="s">
        <v>591</v>
      </c>
      <c r="C128" s="9" t="s">
        <v>74</v>
      </c>
      <c r="D128" s="9" t="s">
        <v>43</v>
      </c>
      <c r="E128" s="9" t="s">
        <v>35</v>
      </c>
      <c r="F128" s="9" t="s">
        <v>536</v>
      </c>
      <c r="G128" s="9" t="s">
        <v>365</v>
      </c>
      <c r="H128" s="9">
        <v>5</v>
      </c>
      <c r="I128" s="10">
        <v>0</v>
      </c>
      <c r="J128" s="3"/>
    </row>
    <row r="129" spans="1:10" x14ac:dyDescent="0.25">
      <c r="A129" s="9" t="s">
        <v>113</v>
      </c>
      <c r="B129" s="9" t="s">
        <v>565</v>
      </c>
      <c r="C129" s="9" t="s">
        <v>74</v>
      </c>
      <c r="D129" s="9" t="s">
        <v>43</v>
      </c>
      <c r="E129" s="9" t="s">
        <v>35</v>
      </c>
      <c r="F129" s="9" t="s">
        <v>551</v>
      </c>
      <c r="G129" s="9" t="s">
        <v>108</v>
      </c>
      <c r="H129" s="9">
        <v>5</v>
      </c>
      <c r="I129" s="10">
        <v>0</v>
      </c>
      <c r="J129" s="3"/>
    </row>
    <row r="130" spans="1:10" x14ac:dyDescent="0.25">
      <c r="A130" s="9" t="s">
        <v>113</v>
      </c>
      <c r="B130" s="9" t="s">
        <v>595</v>
      </c>
      <c r="C130" s="9" t="s">
        <v>74</v>
      </c>
      <c r="D130" s="9" t="s">
        <v>43</v>
      </c>
      <c r="E130" s="9" t="s">
        <v>35</v>
      </c>
      <c r="F130" s="9" t="s">
        <v>536</v>
      </c>
      <c r="G130" s="9" t="s">
        <v>365</v>
      </c>
      <c r="H130" s="9">
        <v>5</v>
      </c>
      <c r="I130" s="10">
        <v>0</v>
      </c>
      <c r="J130" s="3"/>
    </row>
    <row r="131" spans="1:10" x14ac:dyDescent="0.25">
      <c r="A131" s="9" t="s">
        <v>113</v>
      </c>
      <c r="B131" s="9" t="s">
        <v>598</v>
      </c>
      <c r="C131" s="9" t="s">
        <v>74</v>
      </c>
      <c r="D131" s="9" t="s">
        <v>43</v>
      </c>
      <c r="E131" s="9" t="s">
        <v>35</v>
      </c>
      <c r="F131" s="9" t="s">
        <v>536</v>
      </c>
      <c r="G131" s="9" t="s">
        <v>101</v>
      </c>
      <c r="H131" s="9">
        <v>5</v>
      </c>
      <c r="I131" s="10">
        <v>0</v>
      </c>
      <c r="J131" s="3"/>
    </row>
    <row r="132" spans="1:10" x14ac:dyDescent="0.25">
      <c r="A132" s="9" t="s">
        <v>113</v>
      </c>
      <c r="B132" s="9" t="s">
        <v>588</v>
      </c>
      <c r="C132" s="9" t="s">
        <v>74</v>
      </c>
      <c r="D132" s="9" t="s">
        <v>43</v>
      </c>
      <c r="E132" s="9" t="s">
        <v>35</v>
      </c>
      <c r="F132" s="9" t="s">
        <v>536</v>
      </c>
      <c r="G132" s="9" t="s">
        <v>365</v>
      </c>
      <c r="H132" s="9">
        <v>5</v>
      </c>
      <c r="I132" s="10">
        <v>0</v>
      </c>
      <c r="J132" s="3"/>
    </row>
    <row r="133" spans="1:10" x14ac:dyDescent="0.25">
      <c r="A133" s="9" t="s">
        <v>160</v>
      </c>
      <c r="B133" s="9" t="s">
        <v>577</v>
      </c>
      <c r="C133" s="9" t="s">
        <v>32</v>
      </c>
      <c r="D133" s="9" t="s">
        <v>43</v>
      </c>
      <c r="E133" s="9" t="s">
        <v>35</v>
      </c>
      <c r="F133" s="9" t="s">
        <v>542</v>
      </c>
      <c r="G133" s="9" t="s">
        <v>93</v>
      </c>
      <c r="H133" s="9">
        <v>1000</v>
      </c>
      <c r="I133" s="10">
        <v>0</v>
      </c>
      <c r="J133" s="3"/>
    </row>
    <row r="134" spans="1:10" x14ac:dyDescent="0.25">
      <c r="A134" s="9" t="s">
        <v>160</v>
      </c>
      <c r="B134" s="9" t="s">
        <v>585</v>
      </c>
      <c r="C134" s="9" t="s">
        <v>32</v>
      </c>
      <c r="D134" s="9" t="s">
        <v>43</v>
      </c>
      <c r="E134" s="9" t="s">
        <v>35</v>
      </c>
      <c r="F134" s="9" t="s">
        <v>531</v>
      </c>
      <c r="G134" s="9" t="s">
        <v>104</v>
      </c>
      <c r="H134" s="9">
        <v>1000</v>
      </c>
      <c r="I134" s="10">
        <v>0</v>
      </c>
      <c r="J134" s="3"/>
    </row>
    <row r="135" spans="1:10" x14ac:dyDescent="0.25">
      <c r="A135" s="9" t="s">
        <v>160</v>
      </c>
      <c r="B135" s="9" t="s">
        <v>599</v>
      </c>
      <c r="C135" s="9" t="s">
        <v>32</v>
      </c>
      <c r="D135" s="9" t="s">
        <v>43</v>
      </c>
      <c r="E135" s="9" t="s">
        <v>35</v>
      </c>
      <c r="F135" s="9" t="s">
        <v>531</v>
      </c>
      <c r="G135" s="9" t="s">
        <v>104</v>
      </c>
      <c r="H135" s="9">
        <v>1000</v>
      </c>
      <c r="I135" s="10">
        <v>0</v>
      </c>
      <c r="J135" s="3"/>
    </row>
    <row r="136" spans="1:10" x14ac:dyDescent="0.25">
      <c r="A136" s="9" t="s">
        <v>160</v>
      </c>
      <c r="B136" s="9" t="s">
        <v>574</v>
      </c>
      <c r="C136" s="9" t="s">
        <v>32</v>
      </c>
      <c r="D136" s="9" t="s">
        <v>43</v>
      </c>
      <c r="E136" s="9" t="s">
        <v>35</v>
      </c>
      <c r="F136" s="9" t="s">
        <v>533</v>
      </c>
      <c r="G136" s="9" t="s">
        <v>93</v>
      </c>
      <c r="H136" s="9">
        <v>1000</v>
      </c>
      <c r="I136" s="10">
        <v>0</v>
      </c>
      <c r="J136" s="3"/>
    </row>
    <row r="137" spans="1:10" x14ac:dyDescent="0.25">
      <c r="A137" s="9" t="s">
        <v>160</v>
      </c>
      <c r="B137" s="9" t="s">
        <v>594</v>
      </c>
      <c r="C137" s="9" t="s">
        <v>32</v>
      </c>
      <c r="D137" s="9" t="s">
        <v>43</v>
      </c>
      <c r="E137" s="9" t="s">
        <v>35</v>
      </c>
      <c r="F137" s="9" t="s">
        <v>551</v>
      </c>
      <c r="G137" s="9" t="s">
        <v>93</v>
      </c>
      <c r="H137" s="9">
        <v>1000</v>
      </c>
      <c r="I137" s="10">
        <v>0</v>
      </c>
      <c r="J137" s="3"/>
    </row>
    <row r="138" spans="1:10" x14ac:dyDescent="0.25">
      <c r="A138" s="9" t="s">
        <v>160</v>
      </c>
      <c r="B138" s="9" t="s">
        <v>582</v>
      </c>
      <c r="C138" s="9" t="s">
        <v>32</v>
      </c>
      <c r="D138" s="9" t="s">
        <v>43</v>
      </c>
      <c r="E138" s="9" t="s">
        <v>35</v>
      </c>
      <c r="F138" s="9" t="s">
        <v>531</v>
      </c>
      <c r="G138" s="9" t="s">
        <v>93</v>
      </c>
      <c r="H138" s="9">
        <v>1000</v>
      </c>
      <c r="I138" s="10">
        <v>0</v>
      </c>
      <c r="J138" s="3"/>
    </row>
    <row r="139" spans="1:10" x14ac:dyDescent="0.25">
      <c r="A139" s="9" t="s">
        <v>160</v>
      </c>
      <c r="B139" s="9" t="s">
        <v>601</v>
      </c>
      <c r="C139" s="9" t="s">
        <v>32</v>
      </c>
      <c r="D139" s="9" t="s">
        <v>43</v>
      </c>
      <c r="E139" s="9" t="s">
        <v>35</v>
      </c>
      <c r="F139" s="9" t="s">
        <v>542</v>
      </c>
      <c r="G139" s="9" t="s">
        <v>104</v>
      </c>
      <c r="H139" s="9">
        <v>150</v>
      </c>
      <c r="I139" s="10">
        <v>0</v>
      </c>
      <c r="J139" s="3"/>
    </row>
    <row r="140" spans="1:10" x14ac:dyDescent="0.25">
      <c r="A140" s="9" t="s">
        <v>160</v>
      </c>
      <c r="B140" s="9" t="s">
        <v>582</v>
      </c>
      <c r="C140" s="9" t="s">
        <v>74</v>
      </c>
      <c r="D140" s="9" t="s">
        <v>43</v>
      </c>
      <c r="E140" s="9" t="s">
        <v>35</v>
      </c>
      <c r="F140" s="9" t="s">
        <v>531</v>
      </c>
      <c r="G140" s="9" t="s">
        <v>93</v>
      </c>
      <c r="H140" s="9">
        <v>5</v>
      </c>
      <c r="I140" s="10">
        <v>0</v>
      </c>
      <c r="J140" s="3"/>
    </row>
    <row r="141" spans="1:10" x14ac:dyDescent="0.25">
      <c r="A141" s="9" t="s">
        <v>160</v>
      </c>
      <c r="B141" s="9" t="s">
        <v>574</v>
      </c>
      <c r="C141" s="9" t="s">
        <v>74</v>
      </c>
      <c r="D141" s="9" t="s">
        <v>43</v>
      </c>
      <c r="E141" s="9" t="s">
        <v>35</v>
      </c>
      <c r="F141" s="9" t="s">
        <v>533</v>
      </c>
      <c r="G141" s="9" t="s">
        <v>93</v>
      </c>
      <c r="H141" s="9">
        <v>5</v>
      </c>
      <c r="I141" s="10">
        <v>0</v>
      </c>
      <c r="J141" s="3"/>
    </row>
    <row r="142" spans="1:10" x14ac:dyDescent="0.25">
      <c r="A142" s="9" t="s">
        <v>160</v>
      </c>
      <c r="B142" s="9" t="s">
        <v>594</v>
      </c>
      <c r="C142" s="9" t="s">
        <v>74</v>
      </c>
      <c r="D142" s="9" t="s">
        <v>43</v>
      </c>
      <c r="E142" s="9" t="s">
        <v>35</v>
      </c>
      <c r="F142" s="9" t="s">
        <v>551</v>
      </c>
      <c r="G142" s="9" t="s">
        <v>93</v>
      </c>
      <c r="H142" s="9">
        <v>5</v>
      </c>
      <c r="I142" s="10">
        <v>0</v>
      </c>
      <c r="J142" s="3"/>
    </row>
    <row r="143" spans="1:10" x14ac:dyDescent="0.25">
      <c r="A143" s="9" t="s">
        <v>160</v>
      </c>
      <c r="B143" s="9" t="s">
        <v>560</v>
      </c>
      <c r="C143" s="9" t="s">
        <v>74</v>
      </c>
      <c r="D143" s="9" t="s">
        <v>43</v>
      </c>
      <c r="E143" s="9" t="s">
        <v>35</v>
      </c>
      <c r="F143" s="9" t="s">
        <v>551</v>
      </c>
      <c r="G143" s="9" t="s">
        <v>104</v>
      </c>
      <c r="H143" s="9">
        <v>5</v>
      </c>
      <c r="I143" s="10">
        <v>0</v>
      </c>
      <c r="J143" s="3"/>
    </row>
  </sheetData>
  <sheetProtection formatCells="0" formatColumns="0" formatRows="0" insertColumns="0" insertRows="0" insertHyperlinks="0" deleteColumns="0" deleteRows="0" sort="0" autoFilter="0" pivotTables="0"/>
  <mergeCells count="22">
    <mergeCell ref="A1:B1"/>
    <mergeCell ref="C1:E1"/>
    <mergeCell ref="A2:B2"/>
    <mergeCell ref="C2:E2"/>
    <mergeCell ref="A3:B3"/>
    <mergeCell ref="C3:E3"/>
    <mergeCell ref="A4:B4"/>
    <mergeCell ref="C4:E4"/>
    <mergeCell ref="A5:B5"/>
    <mergeCell ref="C5:E5"/>
    <mergeCell ref="A6:B6"/>
    <mergeCell ref="C6:E6"/>
    <mergeCell ref="D29:E29"/>
    <mergeCell ref="A34:B34"/>
    <mergeCell ref="A36:I36"/>
    <mergeCell ref="A66:J66"/>
    <mergeCell ref="A7:B7"/>
    <mergeCell ref="C7:E7"/>
    <mergeCell ref="A9:B9"/>
    <mergeCell ref="D11:E11"/>
    <mergeCell ref="D19:E19"/>
    <mergeCell ref="A27:B2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EEF47-CD2C-485A-A76C-3E15398A9F32}">
  <dimension ref="A1:I21"/>
  <sheetViews>
    <sheetView workbookViewId="0">
      <selection activeCell="D18" sqref="D18"/>
    </sheetView>
  </sheetViews>
  <sheetFormatPr defaultRowHeight="15" x14ac:dyDescent="0.25"/>
  <cols>
    <col min="1" max="1" width="75.25" style="1" bestFit="1" customWidth="1"/>
    <col min="2" max="2" width="11.25" style="1" bestFit="1" customWidth="1"/>
    <col min="3" max="3" width="1" style="1" bestFit="1" customWidth="1"/>
    <col min="4" max="4" width="65" style="1" bestFit="1" customWidth="1"/>
    <col min="5" max="5" width="9.25" style="1" bestFit="1" customWidth="1"/>
    <col min="6" max="9" width="1" style="1" bestFit="1" customWidth="1"/>
    <col min="10" max="16384" width="9" style="1"/>
  </cols>
  <sheetData>
    <row r="1" spans="1:9" x14ac:dyDescent="0.25">
      <c r="A1" s="435" t="s">
        <v>0</v>
      </c>
      <c r="B1" s="435"/>
      <c r="C1" s="435" t="s">
        <v>1</v>
      </c>
      <c r="D1" s="435"/>
      <c r="E1" s="435"/>
    </row>
    <row r="2" spans="1:9" x14ac:dyDescent="0.25">
      <c r="A2" s="435" t="s">
        <v>2</v>
      </c>
      <c r="B2" s="435"/>
      <c r="C2" s="435" t="s">
        <v>603</v>
      </c>
      <c r="D2" s="435"/>
      <c r="E2" s="435"/>
    </row>
    <row r="3" spans="1:9" x14ac:dyDescent="0.25">
      <c r="A3" s="435" t="s">
        <v>4</v>
      </c>
      <c r="B3" s="435"/>
      <c r="C3" s="435" t="s">
        <v>604</v>
      </c>
      <c r="D3" s="435"/>
      <c r="E3" s="435"/>
    </row>
    <row r="4" spans="1:9" x14ac:dyDescent="0.25">
      <c r="A4" s="435" t="s">
        <v>6</v>
      </c>
      <c r="B4" s="435"/>
      <c r="C4" s="436">
        <v>220057</v>
      </c>
      <c r="D4" s="435"/>
      <c r="E4" s="435"/>
    </row>
    <row r="5" spans="1:9" x14ac:dyDescent="0.25">
      <c r="A5" s="435" t="s">
        <v>7</v>
      </c>
      <c r="B5" s="435"/>
      <c r="C5" s="435" t="s">
        <v>1</v>
      </c>
      <c r="D5" s="435"/>
      <c r="E5" s="435"/>
    </row>
    <row r="6" spans="1:9" x14ac:dyDescent="0.25">
      <c r="A6" s="435" t="s">
        <v>8</v>
      </c>
      <c r="B6" s="435"/>
      <c r="C6" s="435" t="s">
        <v>1</v>
      </c>
      <c r="D6" s="435"/>
      <c r="E6" s="435"/>
    </row>
    <row r="7" spans="1:9" x14ac:dyDescent="0.25">
      <c r="A7" s="435" t="s">
        <v>9</v>
      </c>
      <c r="B7" s="435"/>
      <c r="C7" s="435" t="s">
        <v>10</v>
      </c>
      <c r="D7" s="435"/>
      <c r="E7" s="435"/>
    </row>
    <row r="9" spans="1:9" ht="15.75" x14ac:dyDescent="0.25">
      <c r="A9" s="434" t="s">
        <v>11</v>
      </c>
      <c r="B9" s="434"/>
      <c r="C9" s="2"/>
      <c r="D9" s="2"/>
      <c r="E9" s="2"/>
      <c r="F9" s="2"/>
      <c r="G9" s="2"/>
      <c r="H9" s="2"/>
      <c r="I9" s="2"/>
    </row>
    <row r="11" spans="1:9" x14ac:dyDescent="0.25">
      <c r="A11" s="4" t="s">
        <v>12</v>
      </c>
      <c r="B11" s="5" t="s">
        <v>610</v>
      </c>
    </row>
    <row r="12" spans="1:9" x14ac:dyDescent="0.25">
      <c r="A12" s="9" t="s">
        <v>120</v>
      </c>
      <c r="B12" s="10">
        <v>-253.5</v>
      </c>
    </row>
    <row r="13" spans="1:9" x14ac:dyDescent="0.25">
      <c r="A13" s="6" t="s">
        <v>14</v>
      </c>
      <c r="B13" s="7" t="s">
        <v>611</v>
      </c>
    </row>
    <row r="15" spans="1:9" ht="15.75" x14ac:dyDescent="0.25">
      <c r="A15" s="434" t="s">
        <v>15</v>
      </c>
      <c r="B15" s="434"/>
      <c r="C15" s="2"/>
      <c r="D15" s="2"/>
      <c r="E15" s="2"/>
      <c r="F15" s="2"/>
      <c r="G15" s="2"/>
      <c r="H15" s="2"/>
      <c r="I15" s="2"/>
    </row>
    <row r="17" spans="1:5" x14ac:dyDescent="0.25">
      <c r="A17" s="432" t="s">
        <v>16</v>
      </c>
      <c r="B17" s="433"/>
      <c r="D17" s="432" t="s">
        <v>127</v>
      </c>
      <c r="E17" s="433"/>
    </row>
    <row r="18" spans="1:5" x14ac:dyDescent="0.25">
      <c r="A18" s="2" t="s">
        <v>17</v>
      </c>
      <c r="B18" s="2" t="s">
        <v>18</v>
      </c>
      <c r="D18" s="11" t="s">
        <v>17</v>
      </c>
      <c r="E18" s="11" t="s">
        <v>18</v>
      </c>
    </row>
    <row r="19" spans="1:5" x14ac:dyDescent="0.25">
      <c r="A19" s="8" t="s">
        <v>612</v>
      </c>
      <c r="B19" s="8">
        <v>2610</v>
      </c>
      <c r="D19" s="13" t="s">
        <v>613</v>
      </c>
      <c r="E19" s="13">
        <v>-253.5</v>
      </c>
    </row>
    <row r="20" spans="1:5" x14ac:dyDescent="0.25">
      <c r="A20" s="8" t="s">
        <v>614</v>
      </c>
      <c r="B20" s="8">
        <v>2920</v>
      </c>
    </row>
    <row r="21" spans="1:5" x14ac:dyDescent="0.25">
      <c r="A21" s="3" t="s">
        <v>19</v>
      </c>
      <c r="B21" s="8">
        <v>12230</v>
      </c>
    </row>
  </sheetData>
  <sheetProtection formatCells="0" formatColumns="0" formatRows="0" insertColumns="0" insertRows="0" insertHyperlinks="0" deleteColumns="0" deleteRows="0" sort="0" autoFilter="0" pivotTables="0"/>
  <mergeCells count="18">
    <mergeCell ref="A1:B1"/>
    <mergeCell ref="C1:E1"/>
    <mergeCell ref="A2:B2"/>
    <mergeCell ref="C2:E2"/>
    <mergeCell ref="A3:B3"/>
    <mergeCell ref="C3:E3"/>
    <mergeCell ref="A4:B4"/>
    <mergeCell ref="C4:E4"/>
    <mergeCell ref="A5:B5"/>
    <mergeCell ref="C5:E5"/>
    <mergeCell ref="A6:B6"/>
    <mergeCell ref="C6:E6"/>
    <mergeCell ref="A7:B7"/>
    <mergeCell ref="C7:E7"/>
    <mergeCell ref="A9:B9"/>
    <mergeCell ref="A15:B15"/>
    <mergeCell ref="A17:B17"/>
    <mergeCell ref="D17:E1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39CD7-A757-467C-A93C-DE7169BE4326}">
  <dimension ref="A1:J100"/>
  <sheetViews>
    <sheetView workbookViewId="0">
      <selection activeCell="A100" sqref="A100"/>
    </sheetView>
  </sheetViews>
  <sheetFormatPr defaultRowHeight="15" x14ac:dyDescent="0.25"/>
  <cols>
    <col min="1" max="1" width="30.875" style="1" bestFit="1" customWidth="1"/>
    <col min="2" max="2" width="19.5" style="1" bestFit="1" customWidth="1"/>
    <col min="3" max="3" width="13.375" style="1" bestFit="1" customWidth="1"/>
    <col min="4" max="4" width="14.375" style="1" bestFit="1" customWidth="1"/>
    <col min="5" max="5" width="8.125" style="1" bestFit="1" customWidth="1"/>
    <col min="6" max="6" width="10.25" style="1" bestFit="1" customWidth="1"/>
    <col min="7" max="7" width="36" style="1" bestFit="1" customWidth="1"/>
    <col min="8" max="9" width="6.125" style="1" bestFit="1" customWidth="1"/>
    <col min="10" max="10" width="17.5" style="1" bestFit="1" customWidth="1"/>
    <col min="11" max="16384" width="9" style="1"/>
  </cols>
  <sheetData>
    <row r="1" spans="1:9" x14ac:dyDescent="0.25">
      <c r="A1" s="435" t="s">
        <v>0</v>
      </c>
      <c r="B1" s="435"/>
      <c r="C1" s="435" t="s">
        <v>602</v>
      </c>
      <c r="D1" s="435"/>
      <c r="E1" s="435"/>
    </row>
    <row r="2" spans="1:9" x14ac:dyDescent="0.25">
      <c r="A2" s="435" t="s">
        <v>2</v>
      </c>
      <c r="B2" s="435"/>
      <c r="C2" s="435" t="s">
        <v>603</v>
      </c>
      <c r="D2" s="435"/>
      <c r="E2" s="435"/>
    </row>
    <row r="3" spans="1:9" x14ac:dyDescent="0.25">
      <c r="A3" s="435" t="s">
        <v>4</v>
      </c>
      <c r="B3" s="435"/>
      <c r="C3" s="435" t="s">
        <v>604</v>
      </c>
      <c r="D3" s="435"/>
      <c r="E3" s="435"/>
    </row>
    <row r="4" spans="1:9" x14ac:dyDescent="0.25">
      <c r="A4" s="435" t="s">
        <v>6</v>
      </c>
      <c r="B4" s="435"/>
      <c r="C4" s="436">
        <v>204489</v>
      </c>
      <c r="D4" s="435"/>
      <c r="E4" s="435"/>
    </row>
    <row r="5" spans="1:9" x14ac:dyDescent="0.25">
      <c r="A5" s="435" t="s">
        <v>7</v>
      </c>
      <c r="B5" s="435"/>
      <c r="C5" s="435" t="s">
        <v>1</v>
      </c>
      <c r="D5" s="435"/>
      <c r="E5" s="435"/>
    </row>
    <row r="6" spans="1:9" x14ac:dyDescent="0.25">
      <c r="A6" s="435" t="s">
        <v>8</v>
      </c>
      <c r="B6" s="435"/>
      <c r="C6" s="435" t="s">
        <v>1</v>
      </c>
      <c r="D6" s="435"/>
      <c r="E6" s="435"/>
    </row>
    <row r="7" spans="1:9" x14ac:dyDescent="0.25">
      <c r="A7" s="435" t="s">
        <v>9</v>
      </c>
      <c r="B7" s="435"/>
      <c r="C7" s="435" t="s">
        <v>10</v>
      </c>
      <c r="D7" s="435"/>
      <c r="E7" s="435"/>
    </row>
    <row r="9" spans="1:9" ht="15.75" x14ac:dyDescent="0.25">
      <c r="A9" s="434" t="s">
        <v>11</v>
      </c>
      <c r="B9" s="434"/>
      <c r="C9" s="2"/>
      <c r="D9" s="2"/>
      <c r="E9" s="2"/>
      <c r="F9" s="2"/>
      <c r="G9" s="2"/>
      <c r="H9" s="2"/>
      <c r="I9" s="2"/>
    </row>
    <row r="11" spans="1:9" x14ac:dyDescent="0.25">
      <c r="A11" s="334" t="s">
        <v>14</v>
      </c>
      <c r="B11" s="335">
        <v>0</v>
      </c>
      <c r="D11" s="432" t="s">
        <v>605</v>
      </c>
      <c r="E11" s="433"/>
    </row>
    <row r="12" spans="1:9" x14ac:dyDescent="0.25">
      <c r="D12" s="2" t="s">
        <v>26</v>
      </c>
      <c r="E12" s="2" t="s">
        <v>118</v>
      </c>
    </row>
    <row r="13" spans="1:9" x14ac:dyDescent="0.25">
      <c r="D13" s="3" t="s">
        <v>119</v>
      </c>
      <c r="E13" s="3">
        <v>76</v>
      </c>
    </row>
    <row r="14" spans="1:9" x14ac:dyDescent="0.25">
      <c r="D14" s="3" t="s">
        <v>122</v>
      </c>
      <c r="E14" s="3">
        <v>39</v>
      </c>
    </row>
    <row r="15" spans="1:9" x14ac:dyDescent="0.25">
      <c r="D15" s="3" t="s">
        <v>123</v>
      </c>
      <c r="E15" s="3">
        <v>37</v>
      </c>
    </row>
    <row r="16" spans="1:9" x14ac:dyDescent="0.25">
      <c r="D16" s="3" t="s">
        <v>124</v>
      </c>
      <c r="E16" s="3">
        <v>0</v>
      </c>
    </row>
    <row r="17" spans="1:10" x14ac:dyDescent="0.25">
      <c r="D17" s="3" t="s">
        <v>125</v>
      </c>
      <c r="E17" s="3" t="s">
        <v>606</v>
      </c>
    </row>
    <row r="21" spans="1:10" ht="15.75" x14ac:dyDescent="0.25">
      <c r="A21" s="434" t="s">
        <v>133</v>
      </c>
      <c r="B21" s="434"/>
      <c r="C21" s="2"/>
      <c r="D21" s="2"/>
      <c r="E21" s="2"/>
      <c r="F21" s="2"/>
      <c r="G21" s="2"/>
      <c r="H21" s="2"/>
      <c r="I21" s="2"/>
    </row>
    <row r="23" spans="1:10" x14ac:dyDescent="0.25">
      <c r="A23" s="432" t="s">
        <v>607</v>
      </c>
      <c r="B23" s="433"/>
      <c r="C23" s="433"/>
      <c r="D23" s="433"/>
      <c r="E23" s="433"/>
      <c r="F23" s="433"/>
      <c r="G23" s="433"/>
      <c r="H23" s="433"/>
      <c r="I23" s="433"/>
      <c r="J23" s="433"/>
    </row>
    <row r="24" spans="1:10" x14ac:dyDescent="0.25">
      <c r="A24" s="2" t="s">
        <v>608</v>
      </c>
      <c r="B24" s="2" t="s">
        <v>22</v>
      </c>
      <c r="C24" s="2" t="s">
        <v>24</v>
      </c>
      <c r="D24" s="2" t="s">
        <v>23</v>
      </c>
      <c r="E24" s="2" t="s">
        <v>27</v>
      </c>
      <c r="F24" s="2" t="s">
        <v>25</v>
      </c>
      <c r="G24" s="2" t="s">
        <v>26</v>
      </c>
      <c r="H24" s="2" t="s">
        <v>29</v>
      </c>
      <c r="I24" s="2" t="s">
        <v>135</v>
      </c>
      <c r="J24" s="2" t="s">
        <v>136</v>
      </c>
    </row>
    <row r="25" spans="1:10" x14ac:dyDescent="0.25">
      <c r="A25" s="3" t="s">
        <v>158</v>
      </c>
      <c r="B25" s="3" t="s">
        <v>544</v>
      </c>
      <c r="C25" s="3" t="s">
        <v>32</v>
      </c>
      <c r="D25" s="3" t="s">
        <v>43</v>
      </c>
      <c r="E25" s="3" t="s">
        <v>35</v>
      </c>
      <c r="F25" s="3" t="s">
        <v>545</v>
      </c>
      <c r="G25" s="3" t="s">
        <v>122</v>
      </c>
      <c r="H25" s="3">
        <v>150</v>
      </c>
      <c r="I25" s="8">
        <v>0</v>
      </c>
      <c r="J25" s="3"/>
    </row>
    <row r="26" spans="1:10" x14ac:dyDescent="0.25">
      <c r="A26" s="3" t="s">
        <v>151</v>
      </c>
      <c r="B26" s="3" t="s">
        <v>554</v>
      </c>
      <c r="C26" s="3" t="s">
        <v>32</v>
      </c>
      <c r="D26" s="3" t="s">
        <v>43</v>
      </c>
      <c r="E26" s="3" t="s">
        <v>35</v>
      </c>
      <c r="F26" s="3" t="s">
        <v>536</v>
      </c>
      <c r="G26" s="3" t="s">
        <v>122</v>
      </c>
      <c r="H26" s="3">
        <v>1500</v>
      </c>
      <c r="I26" s="8">
        <v>0</v>
      </c>
      <c r="J26" s="3"/>
    </row>
    <row r="27" spans="1:10" x14ac:dyDescent="0.25">
      <c r="A27" s="3" t="s">
        <v>151</v>
      </c>
      <c r="B27" s="3" t="s">
        <v>568</v>
      </c>
      <c r="C27" s="3" t="s">
        <v>32</v>
      </c>
      <c r="D27" s="3" t="s">
        <v>43</v>
      </c>
      <c r="E27" s="3" t="s">
        <v>35</v>
      </c>
      <c r="F27" s="3" t="s">
        <v>545</v>
      </c>
      <c r="G27" s="3" t="s">
        <v>122</v>
      </c>
      <c r="H27" s="3">
        <v>1500</v>
      </c>
      <c r="I27" s="8">
        <v>0</v>
      </c>
      <c r="J27" s="3"/>
    </row>
    <row r="28" spans="1:10" x14ac:dyDescent="0.25">
      <c r="A28" s="3" t="s">
        <v>151</v>
      </c>
      <c r="B28" s="3" t="s">
        <v>543</v>
      </c>
      <c r="C28" s="3" t="s">
        <v>32</v>
      </c>
      <c r="D28" s="3" t="s">
        <v>43</v>
      </c>
      <c r="E28" s="3" t="s">
        <v>35</v>
      </c>
      <c r="F28" s="3" t="s">
        <v>536</v>
      </c>
      <c r="G28" s="3" t="s">
        <v>122</v>
      </c>
      <c r="H28" s="3">
        <v>1500</v>
      </c>
      <c r="I28" s="8">
        <v>0</v>
      </c>
      <c r="J28" s="3"/>
    </row>
    <row r="29" spans="1:10" x14ac:dyDescent="0.25">
      <c r="A29" s="3" t="s">
        <v>139</v>
      </c>
      <c r="B29" s="3" t="s">
        <v>570</v>
      </c>
      <c r="C29" s="3" t="s">
        <v>32</v>
      </c>
      <c r="D29" s="3" t="s">
        <v>535</v>
      </c>
      <c r="E29" s="3" t="s">
        <v>35</v>
      </c>
      <c r="F29" s="3" t="s">
        <v>542</v>
      </c>
      <c r="G29" s="3" t="s">
        <v>122</v>
      </c>
      <c r="H29" s="3">
        <v>1000</v>
      </c>
      <c r="I29" s="8">
        <v>0</v>
      </c>
      <c r="J29" s="3"/>
    </row>
    <row r="30" spans="1:10" x14ac:dyDescent="0.25">
      <c r="A30" s="3" t="s">
        <v>139</v>
      </c>
      <c r="B30" s="3" t="s">
        <v>564</v>
      </c>
      <c r="C30" s="3" t="s">
        <v>32</v>
      </c>
      <c r="D30" s="3" t="s">
        <v>31</v>
      </c>
      <c r="E30" s="3" t="s">
        <v>35</v>
      </c>
      <c r="F30" s="3" t="s">
        <v>545</v>
      </c>
      <c r="G30" s="3" t="s">
        <v>122</v>
      </c>
      <c r="H30" s="3">
        <v>1000</v>
      </c>
      <c r="I30" s="8">
        <v>0</v>
      </c>
      <c r="J30" s="3"/>
    </row>
    <row r="31" spans="1:10" x14ac:dyDescent="0.25">
      <c r="A31" s="3" t="s">
        <v>139</v>
      </c>
      <c r="B31" s="3" t="s">
        <v>566</v>
      </c>
      <c r="C31" s="3" t="s">
        <v>32</v>
      </c>
      <c r="D31" s="3" t="s">
        <v>535</v>
      </c>
      <c r="E31" s="3" t="s">
        <v>35</v>
      </c>
      <c r="F31" s="3" t="s">
        <v>533</v>
      </c>
      <c r="G31" s="3" t="s">
        <v>122</v>
      </c>
      <c r="H31" s="3">
        <v>150</v>
      </c>
      <c r="I31" s="8">
        <v>0</v>
      </c>
      <c r="J31" s="3"/>
    </row>
    <row r="32" spans="1:10" x14ac:dyDescent="0.25">
      <c r="A32" s="3" t="s">
        <v>139</v>
      </c>
      <c r="B32" s="3" t="s">
        <v>541</v>
      </c>
      <c r="C32" s="3" t="s">
        <v>32</v>
      </c>
      <c r="D32" s="3" t="s">
        <v>43</v>
      </c>
      <c r="E32" s="3" t="s">
        <v>35</v>
      </c>
      <c r="F32" s="3" t="s">
        <v>542</v>
      </c>
      <c r="G32" s="3" t="s">
        <v>122</v>
      </c>
      <c r="H32" s="3">
        <v>150</v>
      </c>
      <c r="I32" s="8">
        <v>0</v>
      </c>
      <c r="J32" s="3"/>
    </row>
    <row r="33" spans="1:10" x14ac:dyDescent="0.25">
      <c r="A33" s="3" t="s">
        <v>113</v>
      </c>
      <c r="B33" s="3" t="s">
        <v>571</v>
      </c>
      <c r="C33" s="3" t="s">
        <v>32</v>
      </c>
      <c r="D33" s="3" t="s">
        <v>43</v>
      </c>
      <c r="E33" s="3" t="s">
        <v>35</v>
      </c>
      <c r="F33" s="3" t="s">
        <v>538</v>
      </c>
      <c r="G33" s="3" t="s">
        <v>122</v>
      </c>
      <c r="H33" s="3">
        <v>1500</v>
      </c>
      <c r="I33" s="8">
        <v>0</v>
      </c>
      <c r="J33" s="3"/>
    </row>
    <row r="34" spans="1:10" x14ac:dyDescent="0.25">
      <c r="A34" s="3" t="s">
        <v>113</v>
      </c>
      <c r="B34" s="3" t="s">
        <v>530</v>
      </c>
      <c r="C34" s="3" t="s">
        <v>32</v>
      </c>
      <c r="D34" s="3" t="s">
        <v>43</v>
      </c>
      <c r="E34" s="3" t="s">
        <v>35</v>
      </c>
      <c r="F34" s="3" t="s">
        <v>531</v>
      </c>
      <c r="G34" s="3" t="s">
        <v>122</v>
      </c>
      <c r="H34" s="3">
        <v>1500</v>
      </c>
      <c r="I34" s="8">
        <v>0</v>
      </c>
      <c r="J34" s="3"/>
    </row>
    <row r="35" spans="1:10" x14ac:dyDescent="0.25">
      <c r="A35" s="3" t="s">
        <v>113</v>
      </c>
      <c r="B35" s="3" t="s">
        <v>547</v>
      </c>
      <c r="C35" s="3" t="s">
        <v>32</v>
      </c>
      <c r="D35" s="3" t="s">
        <v>535</v>
      </c>
      <c r="E35" s="3" t="s">
        <v>35</v>
      </c>
      <c r="F35" s="3" t="s">
        <v>533</v>
      </c>
      <c r="G35" s="3" t="s">
        <v>122</v>
      </c>
      <c r="H35" s="3">
        <v>1500</v>
      </c>
      <c r="I35" s="8">
        <v>0</v>
      </c>
      <c r="J35" s="3"/>
    </row>
    <row r="36" spans="1:10" x14ac:dyDescent="0.25">
      <c r="A36" s="3" t="s">
        <v>113</v>
      </c>
      <c r="B36" s="3" t="s">
        <v>550</v>
      </c>
      <c r="C36" s="3" t="s">
        <v>32</v>
      </c>
      <c r="D36" s="3" t="s">
        <v>43</v>
      </c>
      <c r="E36" s="3" t="s">
        <v>35</v>
      </c>
      <c r="F36" s="3" t="s">
        <v>551</v>
      </c>
      <c r="G36" s="3" t="s">
        <v>122</v>
      </c>
      <c r="H36" s="3">
        <v>1500</v>
      </c>
      <c r="I36" s="8">
        <v>0</v>
      </c>
      <c r="J36" s="3"/>
    </row>
    <row r="37" spans="1:10" x14ac:dyDescent="0.25">
      <c r="A37" s="3" t="s">
        <v>113</v>
      </c>
      <c r="B37" s="3" t="s">
        <v>561</v>
      </c>
      <c r="C37" s="3" t="s">
        <v>32</v>
      </c>
      <c r="D37" s="3" t="s">
        <v>43</v>
      </c>
      <c r="E37" s="3" t="s">
        <v>35</v>
      </c>
      <c r="F37" s="3" t="s">
        <v>551</v>
      </c>
      <c r="G37" s="3" t="s">
        <v>122</v>
      </c>
      <c r="H37" s="3">
        <v>1500</v>
      </c>
      <c r="I37" s="8">
        <v>0</v>
      </c>
      <c r="J37" s="3"/>
    </row>
    <row r="38" spans="1:10" x14ac:dyDescent="0.25">
      <c r="A38" s="3" t="s">
        <v>113</v>
      </c>
      <c r="B38" s="3" t="s">
        <v>556</v>
      </c>
      <c r="C38" s="3" t="s">
        <v>32</v>
      </c>
      <c r="D38" s="3" t="s">
        <v>43</v>
      </c>
      <c r="E38" s="3" t="s">
        <v>35</v>
      </c>
      <c r="F38" s="3" t="s">
        <v>551</v>
      </c>
      <c r="G38" s="3" t="s">
        <v>122</v>
      </c>
      <c r="H38" s="3">
        <v>1500</v>
      </c>
      <c r="I38" s="8">
        <v>0</v>
      </c>
      <c r="J38" s="3"/>
    </row>
    <row r="39" spans="1:10" x14ac:dyDescent="0.25">
      <c r="A39" s="3" t="s">
        <v>113</v>
      </c>
      <c r="B39" s="3" t="s">
        <v>559</v>
      </c>
      <c r="C39" s="3" t="s">
        <v>32</v>
      </c>
      <c r="D39" s="3" t="s">
        <v>43</v>
      </c>
      <c r="E39" s="3" t="s">
        <v>35</v>
      </c>
      <c r="F39" s="3" t="s">
        <v>542</v>
      </c>
      <c r="G39" s="3" t="s">
        <v>122</v>
      </c>
      <c r="H39" s="3">
        <v>1000</v>
      </c>
      <c r="I39" s="8">
        <v>0</v>
      </c>
      <c r="J39" s="3"/>
    </row>
    <row r="40" spans="1:10" x14ac:dyDescent="0.25">
      <c r="A40" s="3" t="s">
        <v>113</v>
      </c>
      <c r="B40" s="3" t="s">
        <v>534</v>
      </c>
      <c r="C40" s="3" t="s">
        <v>32</v>
      </c>
      <c r="D40" s="3" t="s">
        <v>535</v>
      </c>
      <c r="E40" s="3" t="s">
        <v>35</v>
      </c>
      <c r="F40" s="3" t="s">
        <v>536</v>
      </c>
      <c r="G40" s="3" t="s">
        <v>122</v>
      </c>
      <c r="H40" s="3">
        <v>1000</v>
      </c>
      <c r="I40" s="8">
        <v>0</v>
      </c>
      <c r="J40" s="3"/>
    </row>
    <row r="41" spans="1:10" x14ac:dyDescent="0.25">
      <c r="A41" s="3" t="s">
        <v>113</v>
      </c>
      <c r="B41" s="3" t="s">
        <v>567</v>
      </c>
      <c r="C41" s="3" t="s">
        <v>32</v>
      </c>
      <c r="D41" s="3" t="s">
        <v>71</v>
      </c>
      <c r="E41" s="3" t="s">
        <v>35</v>
      </c>
      <c r="F41" s="3" t="s">
        <v>538</v>
      </c>
      <c r="G41" s="3" t="s">
        <v>122</v>
      </c>
      <c r="H41" s="3">
        <v>1000</v>
      </c>
      <c r="I41" s="8">
        <v>0</v>
      </c>
      <c r="J41" s="3"/>
    </row>
    <row r="42" spans="1:10" x14ac:dyDescent="0.25">
      <c r="A42" s="3" t="s">
        <v>113</v>
      </c>
      <c r="B42" s="3" t="s">
        <v>563</v>
      </c>
      <c r="C42" s="3" t="s">
        <v>32</v>
      </c>
      <c r="D42" s="3" t="s">
        <v>43</v>
      </c>
      <c r="E42" s="3" t="s">
        <v>35</v>
      </c>
      <c r="F42" s="3" t="s">
        <v>531</v>
      </c>
      <c r="G42" s="3" t="s">
        <v>122</v>
      </c>
      <c r="H42" s="3">
        <v>1000</v>
      </c>
      <c r="I42" s="8">
        <v>0</v>
      </c>
      <c r="J42" s="3"/>
    </row>
    <row r="43" spans="1:10" x14ac:dyDescent="0.25">
      <c r="A43" s="3" t="s">
        <v>113</v>
      </c>
      <c r="B43" s="3" t="s">
        <v>552</v>
      </c>
      <c r="C43" s="3" t="s">
        <v>32</v>
      </c>
      <c r="D43" s="3" t="s">
        <v>43</v>
      </c>
      <c r="E43" s="3" t="s">
        <v>35</v>
      </c>
      <c r="F43" s="3" t="s">
        <v>545</v>
      </c>
      <c r="G43" s="3" t="s">
        <v>122</v>
      </c>
      <c r="H43" s="3">
        <v>1000</v>
      </c>
      <c r="I43" s="8">
        <v>0</v>
      </c>
      <c r="J43" s="3"/>
    </row>
    <row r="44" spans="1:10" x14ac:dyDescent="0.25">
      <c r="A44" s="3" t="s">
        <v>113</v>
      </c>
      <c r="B44" s="3" t="s">
        <v>540</v>
      </c>
      <c r="C44" s="3" t="s">
        <v>32</v>
      </c>
      <c r="D44" s="3" t="s">
        <v>43</v>
      </c>
      <c r="E44" s="3" t="s">
        <v>35</v>
      </c>
      <c r="F44" s="3" t="s">
        <v>531</v>
      </c>
      <c r="G44" s="3" t="s">
        <v>122</v>
      </c>
      <c r="H44" s="3">
        <v>1000</v>
      </c>
      <c r="I44" s="8">
        <v>0</v>
      </c>
      <c r="J44" s="3"/>
    </row>
    <row r="45" spans="1:10" x14ac:dyDescent="0.25">
      <c r="A45" s="3" t="s">
        <v>113</v>
      </c>
      <c r="B45" s="3" t="s">
        <v>562</v>
      </c>
      <c r="C45" s="3" t="s">
        <v>32</v>
      </c>
      <c r="D45" s="3" t="s">
        <v>43</v>
      </c>
      <c r="E45" s="3" t="s">
        <v>35</v>
      </c>
      <c r="F45" s="3" t="s">
        <v>536</v>
      </c>
      <c r="G45" s="3" t="s">
        <v>122</v>
      </c>
      <c r="H45" s="3">
        <v>300</v>
      </c>
      <c r="I45" s="8">
        <v>0</v>
      </c>
      <c r="J45" s="3"/>
    </row>
    <row r="46" spans="1:10" x14ac:dyDescent="0.25">
      <c r="A46" s="3" t="s">
        <v>113</v>
      </c>
      <c r="B46" s="3" t="s">
        <v>565</v>
      </c>
      <c r="C46" s="3" t="s">
        <v>32</v>
      </c>
      <c r="D46" s="3" t="s">
        <v>43</v>
      </c>
      <c r="E46" s="3" t="s">
        <v>35</v>
      </c>
      <c r="F46" s="3" t="s">
        <v>542</v>
      </c>
      <c r="G46" s="3" t="s">
        <v>122</v>
      </c>
      <c r="H46" s="3">
        <v>150</v>
      </c>
      <c r="I46" s="8">
        <v>0</v>
      </c>
      <c r="J46" s="3"/>
    </row>
    <row r="47" spans="1:10" x14ac:dyDescent="0.25">
      <c r="A47" s="3" t="s">
        <v>113</v>
      </c>
      <c r="B47" s="3" t="s">
        <v>571</v>
      </c>
      <c r="C47" s="3" t="s">
        <v>74</v>
      </c>
      <c r="D47" s="3" t="s">
        <v>43</v>
      </c>
      <c r="E47" s="3" t="s">
        <v>35</v>
      </c>
      <c r="F47" s="3" t="s">
        <v>538</v>
      </c>
      <c r="G47" s="3" t="s">
        <v>122</v>
      </c>
      <c r="H47" s="3">
        <v>5</v>
      </c>
      <c r="I47" s="8">
        <v>0</v>
      </c>
      <c r="J47" s="3"/>
    </row>
    <row r="48" spans="1:10" x14ac:dyDescent="0.25">
      <c r="A48" s="3" t="s">
        <v>113</v>
      </c>
      <c r="B48" s="3" t="s">
        <v>562</v>
      </c>
      <c r="C48" s="3" t="s">
        <v>37</v>
      </c>
      <c r="D48" s="3" t="s">
        <v>43</v>
      </c>
      <c r="E48" s="3" t="s">
        <v>35</v>
      </c>
      <c r="F48" s="3" t="s">
        <v>536</v>
      </c>
      <c r="G48" s="3" t="s">
        <v>122</v>
      </c>
      <c r="H48" s="3">
        <v>1</v>
      </c>
      <c r="I48" s="8">
        <v>0</v>
      </c>
      <c r="J48" s="3"/>
    </row>
    <row r="49" spans="1:10" x14ac:dyDescent="0.25">
      <c r="A49" s="3" t="s">
        <v>160</v>
      </c>
      <c r="B49" s="3" t="s">
        <v>548</v>
      </c>
      <c r="C49" s="3" t="s">
        <v>32</v>
      </c>
      <c r="D49" s="3" t="s">
        <v>43</v>
      </c>
      <c r="E49" s="3" t="s">
        <v>35</v>
      </c>
      <c r="F49" s="3" t="s">
        <v>542</v>
      </c>
      <c r="G49" s="3" t="s">
        <v>122</v>
      </c>
      <c r="H49" s="3">
        <v>1500</v>
      </c>
      <c r="I49" s="8">
        <v>0</v>
      </c>
      <c r="J49" s="3"/>
    </row>
    <row r="50" spans="1:10" x14ac:dyDescent="0.25">
      <c r="A50" s="3" t="s">
        <v>160</v>
      </c>
      <c r="B50" s="3" t="s">
        <v>557</v>
      </c>
      <c r="C50" s="3" t="s">
        <v>32</v>
      </c>
      <c r="D50" s="3" t="s">
        <v>43</v>
      </c>
      <c r="E50" s="3" t="s">
        <v>35</v>
      </c>
      <c r="F50" s="3" t="s">
        <v>542</v>
      </c>
      <c r="G50" s="3" t="s">
        <v>122</v>
      </c>
      <c r="H50" s="3">
        <v>1500</v>
      </c>
      <c r="I50" s="8">
        <v>0</v>
      </c>
      <c r="J50" s="3"/>
    </row>
    <row r="51" spans="1:10" x14ac:dyDescent="0.25">
      <c r="A51" s="3" t="s">
        <v>160</v>
      </c>
      <c r="B51" s="3" t="s">
        <v>537</v>
      </c>
      <c r="C51" s="3" t="s">
        <v>32</v>
      </c>
      <c r="D51" s="3" t="s">
        <v>43</v>
      </c>
      <c r="E51" s="3" t="s">
        <v>35</v>
      </c>
      <c r="F51" s="3" t="s">
        <v>538</v>
      </c>
      <c r="G51" s="3" t="s">
        <v>122</v>
      </c>
      <c r="H51" s="3">
        <v>1000</v>
      </c>
      <c r="I51" s="8">
        <v>0</v>
      </c>
      <c r="J51" s="3"/>
    </row>
    <row r="52" spans="1:10" x14ac:dyDescent="0.25">
      <c r="A52" s="3" t="s">
        <v>160</v>
      </c>
      <c r="B52" s="3" t="s">
        <v>532</v>
      </c>
      <c r="C52" s="3" t="s">
        <v>32</v>
      </c>
      <c r="D52" s="3" t="s">
        <v>43</v>
      </c>
      <c r="E52" s="3" t="s">
        <v>35</v>
      </c>
      <c r="F52" s="3" t="s">
        <v>533</v>
      </c>
      <c r="G52" s="3" t="s">
        <v>122</v>
      </c>
      <c r="H52" s="3">
        <v>1000</v>
      </c>
      <c r="I52" s="8">
        <v>0</v>
      </c>
      <c r="J52" s="3"/>
    </row>
    <row r="53" spans="1:10" x14ac:dyDescent="0.25">
      <c r="A53" s="3" t="s">
        <v>160</v>
      </c>
      <c r="B53" s="3" t="s">
        <v>569</v>
      </c>
      <c r="C53" s="3" t="s">
        <v>32</v>
      </c>
      <c r="D53" s="3" t="s">
        <v>43</v>
      </c>
      <c r="E53" s="3" t="s">
        <v>35</v>
      </c>
      <c r="F53" s="3" t="s">
        <v>542</v>
      </c>
      <c r="G53" s="3" t="s">
        <v>122</v>
      </c>
      <c r="H53" s="3">
        <v>1000</v>
      </c>
      <c r="I53" s="8">
        <v>0</v>
      </c>
      <c r="J53" s="3"/>
    </row>
    <row r="54" spans="1:10" x14ac:dyDescent="0.25">
      <c r="A54" s="3" t="s">
        <v>160</v>
      </c>
      <c r="B54" s="3" t="s">
        <v>546</v>
      </c>
      <c r="C54" s="3" t="s">
        <v>32</v>
      </c>
      <c r="D54" s="3" t="s">
        <v>43</v>
      </c>
      <c r="E54" s="3" t="s">
        <v>35</v>
      </c>
      <c r="F54" s="3" t="s">
        <v>531</v>
      </c>
      <c r="G54" s="3" t="s">
        <v>122</v>
      </c>
      <c r="H54" s="3">
        <v>1000</v>
      </c>
      <c r="I54" s="8">
        <v>0</v>
      </c>
      <c r="J54" s="3"/>
    </row>
    <row r="55" spans="1:10" x14ac:dyDescent="0.25">
      <c r="A55" s="3" t="s">
        <v>160</v>
      </c>
      <c r="B55" s="3" t="s">
        <v>539</v>
      </c>
      <c r="C55" s="3" t="s">
        <v>32</v>
      </c>
      <c r="D55" s="3" t="s">
        <v>43</v>
      </c>
      <c r="E55" s="3" t="s">
        <v>35</v>
      </c>
      <c r="F55" s="3" t="s">
        <v>531</v>
      </c>
      <c r="G55" s="3" t="s">
        <v>122</v>
      </c>
      <c r="H55" s="3">
        <v>1000</v>
      </c>
      <c r="I55" s="8">
        <v>0</v>
      </c>
      <c r="J55" s="3"/>
    </row>
    <row r="56" spans="1:10" x14ac:dyDescent="0.25">
      <c r="A56" s="3" t="s">
        <v>160</v>
      </c>
      <c r="B56" s="3" t="s">
        <v>560</v>
      </c>
      <c r="C56" s="3" t="s">
        <v>32</v>
      </c>
      <c r="D56" s="3" t="s">
        <v>43</v>
      </c>
      <c r="E56" s="3" t="s">
        <v>35</v>
      </c>
      <c r="F56" s="3" t="s">
        <v>531</v>
      </c>
      <c r="G56" s="3" t="s">
        <v>122</v>
      </c>
      <c r="H56" s="3">
        <v>1000</v>
      </c>
      <c r="I56" s="8">
        <v>0</v>
      </c>
      <c r="J56" s="3"/>
    </row>
    <row r="57" spans="1:10" x14ac:dyDescent="0.25">
      <c r="A57" s="3" t="s">
        <v>160</v>
      </c>
      <c r="B57" s="3" t="s">
        <v>558</v>
      </c>
      <c r="C57" s="3" t="s">
        <v>32</v>
      </c>
      <c r="D57" s="3" t="s">
        <v>43</v>
      </c>
      <c r="E57" s="3" t="s">
        <v>35</v>
      </c>
      <c r="F57" s="3" t="s">
        <v>542</v>
      </c>
      <c r="G57" s="3" t="s">
        <v>122</v>
      </c>
      <c r="H57" s="3">
        <v>1000</v>
      </c>
      <c r="I57" s="8">
        <v>0</v>
      </c>
      <c r="J57" s="3"/>
    </row>
    <row r="58" spans="1:10" x14ac:dyDescent="0.25">
      <c r="A58" s="3" t="s">
        <v>160</v>
      </c>
      <c r="B58" s="3" t="s">
        <v>555</v>
      </c>
      <c r="C58" s="3" t="s">
        <v>32</v>
      </c>
      <c r="D58" s="3" t="s">
        <v>43</v>
      </c>
      <c r="E58" s="3" t="s">
        <v>35</v>
      </c>
      <c r="F58" s="3" t="s">
        <v>542</v>
      </c>
      <c r="G58" s="3" t="s">
        <v>122</v>
      </c>
      <c r="H58" s="3">
        <v>1000</v>
      </c>
      <c r="I58" s="8">
        <v>0</v>
      </c>
      <c r="J58" s="3"/>
    </row>
    <row r="59" spans="1:10" x14ac:dyDescent="0.25">
      <c r="A59" s="3" t="s">
        <v>160</v>
      </c>
      <c r="B59" s="3" t="s">
        <v>553</v>
      </c>
      <c r="C59" s="3" t="s">
        <v>32</v>
      </c>
      <c r="D59" s="3" t="s">
        <v>43</v>
      </c>
      <c r="E59" s="3" t="s">
        <v>35</v>
      </c>
      <c r="F59" s="3" t="s">
        <v>531</v>
      </c>
      <c r="G59" s="3" t="s">
        <v>122</v>
      </c>
      <c r="H59" s="3">
        <v>1000</v>
      </c>
      <c r="I59" s="8">
        <v>0</v>
      </c>
      <c r="J59" s="3"/>
    </row>
    <row r="60" spans="1:10" x14ac:dyDescent="0.25">
      <c r="A60" s="3" t="s">
        <v>160</v>
      </c>
      <c r="B60" s="3" t="s">
        <v>549</v>
      </c>
      <c r="C60" s="3" t="s">
        <v>74</v>
      </c>
      <c r="D60" s="3" t="s">
        <v>43</v>
      </c>
      <c r="E60" s="3" t="s">
        <v>35</v>
      </c>
      <c r="F60" s="3" t="s">
        <v>542</v>
      </c>
      <c r="G60" s="3" t="s">
        <v>122</v>
      </c>
      <c r="H60" s="3">
        <v>5</v>
      </c>
      <c r="I60" s="8">
        <v>0</v>
      </c>
      <c r="J60" s="3"/>
    </row>
    <row r="61" spans="1:10" x14ac:dyDescent="0.25">
      <c r="A61" s="3" t="s">
        <v>160</v>
      </c>
      <c r="B61" s="3" t="s">
        <v>553</v>
      </c>
      <c r="C61" s="3" t="s">
        <v>37</v>
      </c>
      <c r="D61" s="3" t="s">
        <v>43</v>
      </c>
      <c r="E61" s="3" t="s">
        <v>35</v>
      </c>
      <c r="F61" s="3" t="s">
        <v>531</v>
      </c>
      <c r="G61" s="3" t="s">
        <v>122</v>
      </c>
      <c r="H61" s="3">
        <v>1</v>
      </c>
      <c r="I61" s="8">
        <v>0</v>
      </c>
      <c r="J61" s="3"/>
    </row>
    <row r="62" spans="1:10" x14ac:dyDescent="0.25">
      <c r="A62" s="3" t="s">
        <v>160</v>
      </c>
      <c r="B62" s="3" t="s">
        <v>555</v>
      </c>
      <c r="C62" s="3" t="s">
        <v>37</v>
      </c>
      <c r="D62" s="3" t="s">
        <v>43</v>
      </c>
      <c r="E62" s="3" t="s">
        <v>35</v>
      </c>
      <c r="F62" s="3" t="s">
        <v>542</v>
      </c>
      <c r="G62" s="3" t="s">
        <v>122</v>
      </c>
      <c r="H62" s="3">
        <v>1</v>
      </c>
      <c r="I62" s="8">
        <v>0</v>
      </c>
      <c r="J62" s="3"/>
    </row>
    <row r="63" spans="1:10" x14ac:dyDescent="0.25">
      <c r="A63" s="3" t="s">
        <v>160</v>
      </c>
      <c r="B63" s="3" t="s">
        <v>532</v>
      </c>
      <c r="C63" s="3" t="s">
        <v>37</v>
      </c>
      <c r="D63" s="3" t="s">
        <v>43</v>
      </c>
      <c r="E63" s="3" t="s">
        <v>35</v>
      </c>
      <c r="F63" s="3" t="s">
        <v>533</v>
      </c>
      <c r="G63" s="3" t="s">
        <v>122</v>
      </c>
      <c r="H63" s="3">
        <v>1</v>
      </c>
      <c r="I63" s="8">
        <v>0</v>
      </c>
      <c r="J63" s="3"/>
    </row>
    <row r="64" spans="1:10" x14ac:dyDescent="0.25">
      <c r="A64" s="9" t="s">
        <v>158</v>
      </c>
      <c r="B64" s="9" t="s">
        <v>584</v>
      </c>
      <c r="C64" s="9" t="s">
        <v>32</v>
      </c>
      <c r="D64" s="9" t="s">
        <v>43</v>
      </c>
      <c r="E64" s="9" t="s">
        <v>35</v>
      </c>
      <c r="F64" s="9" t="s">
        <v>542</v>
      </c>
      <c r="G64" s="9" t="s">
        <v>104</v>
      </c>
      <c r="H64" s="9">
        <v>1000</v>
      </c>
      <c r="I64" s="10">
        <v>0</v>
      </c>
      <c r="J64" s="3"/>
    </row>
    <row r="65" spans="1:10" x14ac:dyDescent="0.25">
      <c r="A65" s="9" t="s">
        <v>609</v>
      </c>
      <c r="B65" s="9" t="s">
        <v>589</v>
      </c>
      <c r="C65" s="9" t="s">
        <v>32</v>
      </c>
      <c r="D65" s="9" t="s">
        <v>43</v>
      </c>
      <c r="E65" s="9" t="s">
        <v>35</v>
      </c>
      <c r="F65" s="9" t="s">
        <v>545</v>
      </c>
      <c r="G65" s="9" t="s">
        <v>104</v>
      </c>
      <c r="H65" s="9">
        <v>1000</v>
      </c>
      <c r="I65" s="10">
        <v>0</v>
      </c>
      <c r="J65" s="3"/>
    </row>
    <row r="66" spans="1:10" x14ac:dyDescent="0.25">
      <c r="A66" s="9" t="s">
        <v>139</v>
      </c>
      <c r="B66" s="9" t="s">
        <v>581</v>
      </c>
      <c r="C66" s="9" t="s">
        <v>32</v>
      </c>
      <c r="D66" s="9" t="s">
        <v>535</v>
      </c>
      <c r="E66" s="9" t="s">
        <v>35</v>
      </c>
      <c r="F66" s="9" t="s">
        <v>533</v>
      </c>
      <c r="G66" s="9" t="s">
        <v>108</v>
      </c>
      <c r="H66" s="9">
        <v>1000</v>
      </c>
      <c r="I66" s="10">
        <v>0</v>
      </c>
      <c r="J66" s="3"/>
    </row>
    <row r="67" spans="1:10" x14ac:dyDescent="0.25">
      <c r="A67" s="9" t="s">
        <v>139</v>
      </c>
      <c r="B67" s="9" t="s">
        <v>579</v>
      </c>
      <c r="C67" s="9" t="s">
        <v>32</v>
      </c>
      <c r="D67" s="9" t="s">
        <v>31</v>
      </c>
      <c r="E67" s="9" t="s">
        <v>35</v>
      </c>
      <c r="F67" s="9" t="s">
        <v>531</v>
      </c>
      <c r="G67" s="9" t="s">
        <v>580</v>
      </c>
      <c r="H67" s="9">
        <v>1000</v>
      </c>
      <c r="I67" s="10">
        <v>0</v>
      </c>
      <c r="J67" s="3"/>
    </row>
    <row r="68" spans="1:10" x14ac:dyDescent="0.25">
      <c r="A68" s="9" t="s">
        <v>139</v>
      </c>
      <c r="B68" s="9" t="s">
        <v>586</v>
      </c>
      <c r="C68" s="9" t="s">
        <v>32</v>
      </c>
      <c r="D68" s="9" t="s">
        <v>535</v>
      </c>
      <c r="E68" s="9" t="s">
        <v>35</v>
      </c>
      <c r="F68" s="9" t="s">
        <v>542</v>
      </c>
      <c r="G68" s="9" t="s">
        <v>93</v>
      </c>
      <c r="H68" s="9">
        <v>150</v>
      </c>
      <c r="I68" s="10">
        <v>0</v>
      </c>
      <c r="J68" s="3"/>
    </row>
    <row r="69" spans="1:10" x14ac:dyDescent="0.25">
      <c r="A69" s="9" t="s">
        <v>139</v>
      </c>
      <c r="B69" s="9" t="s">
        <v>576</v>
      </c>
      <c r="C69" s="9" t="s">
        <v>32</v>
      </c>
      <c r="D69" s="9" t="s">
        <v>535</v>
      </c>
      <c r="E69" s="9" t="s">
        <v>35</v>
      </c>
      <c r="F69" s="9" t="s">
        <v>533</v>
      </c>
      <c r="G69" s="9" t="s">
        <v>93</v>
      </c>
      <c r="H69" s="9">
        <v>150</v>
      </c>
      <c r="I69" s="10">
        <v>0</v>
      </c>
      <c r="J69" s="3"/>
    </row>
    <row r="70" spans="1:10" x14ac:dyDescent="0.25">
      <c r="A70" s="9" t="s">
        <v>139</v>
      </c>
      <c r="B70" s="9" t="s">
        <v>600</v>
      </c>
      <c r="C70" s="9" t="s">
        <v>32</v>
      </c>
      <c r="D70" s="9" t="s">
        <v>535</v>
      </c>
      <c r="E70" s="9" t="s">
        <v>35</v>
      </c>
      <c r="F70" s="9" t="s">
        <v>542</v>
      </c>
      <c r="G70" s="9" t="s">
        <v>93</v>
      </c>
      <c r="H70" s="9">
        <v>150</v>
      </c>
      <c r="I70" s="10">
        <v>0</v>
      </c>
      <c r="J70" s="3"/>
    </row>
    <row r="71" spans="1:10" x14ac:dyDescent="0.25">
      <c r="A71" s="9" t="s">
        <v>139</v>
      </c>
      <c r="B71" s="9" t="s">
        <v>583</v>
      </c>
      <c r="C71" s="9" t="s">
        <v>74</v>
      </c>
      <c r="D71" s="9" t="s">
        <v>43</v>
      </c>
      <c r="E71" s="9" t="s">
        <v>35</v>
      </c>
      <c r="F71" s="9" t="s">
        <v>536</v>
      </c>
      <c r="G71" s="9" t="s">
        <v>365</v>
      </c>
      <c r="H71" s="9">
        <v>5</v>
      </c>
      <c r="I71" s="10">
        <v>0</v>
      </c>
      <c r="J71" s="3"/>
    </row>
    <row r="72" spans="1:10" x14ac:dyDescent="0.25">
      <c r="A72" s="9" t="s">
        <v>139</v>
      </c>
      <c r="B72" s="9" t="s">
        <v>600</v>
      </c>
      <c r="C72" s="9" t="s">
        <v>74</v>
      </c>
      <c r="D72" s="9" t="s">
        <v>535</v>
      </c>
      <c r="E72" s="9" t="s">
        <v>35</v>
      </c>
      <c r="F72" s="9" t="s">
        <v>542</v>
      </c>
      <c r="G72" s="9" t="s">
        <v>93</v>
      </c>
      <c r="H72" s="9">
        <v>5</v>
      </c>
      <c r="I72" s="10">
        <v>0</v>
      </c>
      <c r="J72" s="3"/>
    </row>
    <row r="73" spans="1:10" x14ac:dyDescent="0.25">
      <c r="A73" s="9" t="s">
        <v>139</v>
      </c>
      <c r="B73" s="9" t="s">
        <v>593</v>
      </c>
      <c r="C73" s="9" t="s">
        <v>74</v>
      </c>
      <c r="D73" s="9" t="s">
        <v>43</v>
      </c>
      <c r="E73" s="9" t="s">
        <v>35</v>
      </c>
      <c r="F73" s="9" t="s">
        <v>536</v>
      </c>
      <c r="G73" s="9" t="s">
        <v>365</v>
      </c>
      <c r="H73" s="9">
        <v>5</v>
      </c>
      <c r="I73" s="10">
        <v>0</v>
      </c>
      <c r="J73" s="3"/>
    </row>
    <row r="74" spans="1:10" x14ac:dyDescent="0.25">
      <c r="A74" s="9" t="s">
        <v>139</v>
      </c>
      <c r="B74" s="9" t="s">
        <v>596</v>
      </c>
      <c r="C74" s="9" t="s">
        <v>74</v>
      </c>
      <c r="D74" s="9" t="s">
        <v>43</v>
      </c>
      <c r="E74" s="9" t="s">
        <v>35</v>
      </c>
      <c r="F74" s="9" t="s">
        <v>536</v>
      </c>
      <c r="G74" s="9" t="s">
        <v>365</v>
      </c>
      <c r="H74" s="9">
        <v>5</v>
      </c>
      <c r="I74" s="10">
        <v>0</v>
      </c>
      <c r="J74" s="3"/>
    </row>
    <row r="75" spans="1:10" x14ac:dyDescent="0.25">
      <c r="A75" s="9" t="s">
        <v>139</v>
      </c>
      <c r="B75" s="9" t="s">
        <v>597</v>
      </c>
      <c r="C75" s="9" t="s">
        <v>74</v>
      </c>
      <c r="D75" s="9" t="s">
        <v>43</v>
      </c>
      <c r="E75" s="9" t="s">
        <v>35</v>
      </c>
      <c r="F75" s="9" t="s">
        <v>538</v>
      </c>
      <c r="G75" s="9" t="s">
        <v>365</v>
      </c>
      <c r="H75" s="9">
        <v>5</v>
      </c>
      <c r="I75" s="10">
        <v>0</v>
      </c>
      <c r="J75" s="3"/>
    </row>
    <row r="76" spans="1:10" x14ac:dyDescent="0.25">
      <c r="A76" s="9" t="s">
        <v>139</v>
      </c>
      <c r="B76" s="9" t="s">
        <v>579</v>
      </c>
      <c r="C76" s="9" t="s">
        <v>74</v>
      </c>
      <c r="D76" s="9" t="s">
        <v>31</v>
      </c>
      <c r="E76" s="9" t="s">
        <v>35</v>
      </c>
      <c r="F76" s="9" t="s">
        <v>542</v>
      </c>
      <c r="G76" s="9" t="s">
        <v>93</v>
      </c>
      <c r="H76" s="9">
        <v>5</v>
      </c>
      <c r="I76" s="10">
        <v>0</v>
      </c>
      <c r="J76" s="3"/>
    </row>
    <row r="77" spans="1:10" x14ac:dyDescent="0.25">
      <c r="A77" s="9" t="s">
        <v>139</v>
      </c>
      <c r="B77" s="9" t="s">
        <v>581</v>
      </c>
      <c r="C77" s="9" t="s">
        <v>74</v>
      </c>
      <c r="D77" s="9" t="s">
        <v>535</v>
      </c>
      <c r="E77" s="9" t="s">
        <v>35</v>
      </c>
      <c r="F77" s="9" t="s">
        <v>533</v>
      </c>
      <c r="G77" s="9" t="s">
        <v>108</v>
      </c>
      <c r="H77" s="9">
        <v>5</v>
      </c>
      <c r="I77" s="10">
        <v>0</v>
      </c>
      <c r="J77" s="3"/>
    </row>
    <row r="78" spans="1:10" x14ac:dyDescent="0.25">
      <c r="A78" s="9" t="s">
        <v>139</v>
      </c>
      <c r="B78" s="9" t="s">
        <v>575</v>
      </c>
      <c r="C78" s="9" t="s">
        <v>74</v>
      </c>
      <c r="D78" s="9" t="s">
        <v>43</v>
      </c>
      <c r="E78" s="9" t="s">
        <v>35</v>
      </c>
      <c r="F78" s="9" t="s">
        <v>536</v>
      </c>
      <c r="G78" s="9" t="s">
        <v>365</v>
      </c>
      <c r="H78" s="9">
        <v>5</v>
      </c>
      <c r="I78" s="10">
        <v>0</v>
      </c>
      <c r="J78" s="3"/>
    </row>
    <row r="79" spans="1:10" x14ac:dyDescent="0.25">
      <c r="A79" s="9" t="s">
        <v>113</v>
      </c>
      <c r="B79" s="9" t="s">
        <v>598</v>
      </c>
      <c r="C79" s="9" t="s">
        <v>32</v>
      </c>
      <c r="D79" s="9" t="s">
        <v>43</v>
      </c>
      <c r="E79" s="9" t="s">
        <v>35</v>
      </c>
      <c r="F79" s="9" t="s">
        <v>536</v>
      </c>
      <c r="G79" s="9" t="s">
        <v>101</v>
      </c>
      <c r="H79" s="9">
        <v>1000</v>
      </c>
      <c r="I79" s="10">
        <v>0</v>
      </c>
      <c r="J79" s="3"/>
    </row>
    <row r="80" spans="1:10" x14ac:dyDescent="0.25">
      <c r="A80" s="9" t="s">
        <v>113</v>
      </c>
      <c r="B80" s="9" t="s">
        <v>590</v>
      </c>
      <c r="C80" s="9" t="s">
        <v>32</v>
      </c>
      <c r="D80" s="9" t="s">
        <v>535</v>
      </c>
      <c r="E80" s="9" t="s">
        <v>35</v>
      </c>
      <c r="F80" s="9" t="s">
        <v>533</v>
      </c>
      <c r="G80" s="9" t="s">
        <v>108</v>
      </c>
      <c r="H80" s="9">
        <v>1000</v>
      </c>
      <c r="I80" s="10">
        <v>0</v>
      </c>
      <c r="J80" s="3"/>
    </row>
    <row r="81" spans="1:10" x14ac:dyDescent="0.25">
      <c r="A81" s="9" t="s">
        <v>113</v>
      </c>
      <c r="B81" s="9" t="s">
        <v>587</v>
      </c>
      <c r="C81" s="9" t="s">
        <v>74</v>
      </c>
      <c r="D81" s="9" t="s">
        <v>43</v>
      </c>
      <c r="E81" s="9" t="s">
        <v>35</v>
      </c>
      <c r="F81" s="9" t="s">
        <v>536</v>
      </c>
      <c r="G81" s="9" t="s">
        <v>365</v>
      </c>
      <c r="H81" s="9">
        <v>5</v>
      </c>
      <c r="I81" s="10">
        <v>0</v>
      </c>
      <c r="J81" s="3"/>
    </row>
    <row r="82" spans="1:10" x14ac:dyDescent="0.25">
      <c r="A82" s="9" t="s">
        <v>113</v>
      </c>
      <c r="B82" s="9" t="s">
        <v>588</v>
      </c>
      <c r="C82" s="9" t="s">
        <v>74</v>
      </c>
      <c r="D82" s="9" t="s">
        <v>43</v>
      </c>
      <c r="E82" s="9" t="s">
        <v>35</v>
      </c>
      <c r="F82" s="9" t="s">
        <v>536</v>
      </c>
      <c r="G82" s="9" t="s">
        <v>365</v>
      </c>
      <c r="H82" s="9">
        <v>5</v>
      </c>
      <c r="I82" s="10">
        <v>0</v>
      </c>
      <c r="J82" s="3"/>
    </row>
    <row r="83" spans="1:10" x14ac:dyDescent="0.25">
      <c r="A83" s="9" t="s">
        <v>113</v>
      </c>
      <c r="B83" s="9" t="s">
        <v>42</v>
      </c>
      <c r="C83" s="9" t="s">
        <v>74</v>
      </c>
      <c r="D83" s="9" t="s">
        <v>43</v>
      </c>
      <c r="E83" s="9" t="s">
        <v>35</v>
      </c>
      <c r="F83" s="9" t="s">
        <v>538</v>
      </c>
      <c r="G83" s="9" t="s">
        <v>578</v>
      </c>
      <c r="H83" s="9">
        <v>5</v>
      </c>
      <c r="I83" s="10">
        <v>0</v>
      </c>
      <c r="J83" s="3"/>
    </row>
    <row r="84" spans="1:10" x14ac:dyDescent="0.25">
      <c r="A84" s="9" t="s">
        <v>113</v>
      </c>
      <c r="B84" s="9" t="s">
        <v>591</v>
      </c>
      <c r="C84" s="9" t="s">
        <v>74</v>
      </c>
      <c r="D84" s="9" t="s">
        <v>43</v>
      </c>
      <c r="E84" s="9" t="s">
        <v>35</v>
      </c>
      <c r="F84" s="9" t="s">
        <v>536</v>
      </c>
      <c r="G84" s="9" t="s">
        <v>365</v>
      </c>
      <c r="H84" s="9">
        <v>5</v>
      </c>
      <c r="I84" s="10">
        <v>0</v>
      </c>
      <c r="J84" s="3"/>
    </row>
    <row r="85" spans="1:10" x14ac:dyDescent="0.25">
      <c r="A85" s="9" t="s">
        <v>113</v>
      </c>
      <c r="B85" s="9" t="s">
        <v>592</v>
      </c>
      <c r="C85" s="9" t="s">
        <v>74</v>
      </c>
      <c r="D85" s="9" t="s">
        <v>43</v>
      </c>
      <c r="E85" s="9" t="s">
        <v>35</v>
      </c>
      <c r="F85" s="9" t="s">
        <v>536</v>
      </c>
      <c r="G85" s="9" t="s">
        <v>365</v>
      </c>
      <c r="H85" s="9">
        <v>5</v>
      </c>
      <c r="I85" s="10">
        <v>0</v>
      </c>
      <c r="J85" s="3"/>
    </row>
    <row r="86" spans="1:10" x14ac:dyDescent="0.25">
      <c r="A86" s="9" t="s">
        <v>113</v>
      </c>
      <c r="B86" s="9" t="s">
        <v>552</v>
      </c>
      <c r="C86" s="9" t="s">
        <v>74</v>
      </c>
      <c r="D86" s="9" t="s">
        <v>43</v>
      </c>
      <c r="E86" s="9" t="s">
        <v>35</v>
      </c>
      <c r="F86" s="9" t="s">
        <v>551</v>
      </c>
      <c r="G86" s="9" t="s">
        <v>104</v>
      </c>
      <c r="H86" s="9">
        <v>5</v>
      </c>
      <c r="I86" s="10">
        <v>0</v>
      </c>
      <c r="J86" s="3"/>
    </row>
    <row r="87" spans="1:10" x14ac:dyDescent="0.25">
      <c r="A87" s="9" t="s">
        <v>113</v>
      </c>
      <c r="B87" s="9" t="s">
        <v>565</v>
      </c>
      <c r="C87" s="9" t="s">
        <v>74</v>
      </c>
      <c r="D87" s="9" t="s">
        <v>43</v>
      </c>
      <c r="E87" s="9" t="s">
        <v>35</v>
      </c>
      <c r="F87" s="9" t="s">
        <v>551</v>
      </c>
      <c r="G87" s="9" t="s">
        <v>108</v>
      </c>
      <c r="H87" s="9">
        <v>5</v>
      </c>
      <c r="I87" s="10">
        <v>0</v>
      </c>
      <c r="J87" s="3"/>
    </row>
    <row r="88" spans="1:10" x14ac:dyDescent="0.25">
      <c r="A88" s="9" t="s">
        <v>113</v>
      </c>
      <c r="B88" s="9" t="s">
        <v>595</v>
      </c>
      <c r="C88" s="9" t="s">
        <v>74</v>
      </c>
      <c r="D88" s="9" t="s">
        <v>43</v>
      </c>
      <c r="E88" s="9" t="s">
        <v>35</v>
      </c>
      <c r="F88" s="9" t="s">
        <v>536</v>
      </c>
      <c r="G88" s="9" t="s">
        <v>365</v>
      </c>
      <c r="H88" s="9">
        <v>5</v>
      </c>
      <c r="I88" s="10">
        <v>0</v>
      </c>
      <c r="J88" s="3"/>
    </row>
    <row r="89" spans="1:10" x14ac:dyDescent="0.25">
      <c r="A89" s="9" t="s">
        <v>113</v>
      </c>
      <c r="B89" s="9" t="s">
        <v>598</v>
      </c>
      <c r="C89" s="9" t="s">
        <v>74</v>
      </c>
      <c r="D89" s="9" t="s">
        <v>43</v>
      </c>
      <c r="E89" s="9" t="s">
        <v>35</v>
      </c>
      <c r="F89" s="9" t="s">
        <v>536</v>
      </c>
      <c r="G89" s="9" t="s">
        <v>101</v>
      </c>
      <c r="H89" s="9">
        <v>5</v>
      </c>
      <c r="I89" s="10">
        <v>0</v>
      </c>
      <c r="J89" s="3"/>
    </row>
    <row r="90" spans="1:10" x14ac:dyDescent="0.25">
      <c r="A90" s="9" t="s">
        <v>160</v>
      </c>
      <c r="B90" s="9" t="s">
        <v>594</v>
      </c>
      <c r="C90" s="9" t="s">
        <v>32</v>
      </c>
      <c r="D90" s="9" t="s">
        <v>43</v>
      </c>
      <c r="E90" s="9" t="s">
        <v>35</v>
      </c>
      <c r="F90" s="9" t="s">
        <v>551</v>
      </c>
      <c r="G90" s="9" t="s">
        <v>93</v>
      </c>
      <c r="H90" s="9">
        <v>1000</v>
      </c>
      <c r="I90" s="10">
        <v>0</v>
      </c>
      <c r="J90" s="3"/>
    </row>
    <row r="91" spans="1:10" x14ac:dyDescent="0.25">
      <c r="A91" s="9" t="s">
        <v>160</v>
      </c>
      <c r="B91" s="9" t="s">
        <v>574</v>
      </c>
      <c r="C91" s="9" t="s">
        <v>32</v>
      </c>
      <c r="D91" s="9" t="s">
        <v>43</v>
      </c>
      <c r="E91" s="9" t="s">
        <v>35</v>
      </c>
      <c r="F91" s="9" t="s">
        <v>533</v>
      </c>
      <c r="G91" s="9" t="s">
        <v>93</v>
      </c>
      <c r="H91" s="9">
        <v>1000</v>
      </c>
      <c r="I91" s="10">
        <v>0</v>
      </c>
      <c r="J91" s="3"/>
    </row>
    <row r="92" spans="1:10" x14ac:dyDescent="0.25">
      <c r="A92" s="9" t="s">
        <v>160</v>
      </c>
      <c r="B92" s="9" t="s">
        <v>582</v>
      </c>
      <c r="C92" s="9" t="s">
        <v>32</v>
      </c>
      <c r="D92" s="9" t="s">
        <v>43</v>
      </c>
      <c r="E92" s="9" t="s">
        <v>35</v>
      </c>
      <c r="F92" s="9" t="s">
        <v>531</v>
      </c>
      <c r="G92" s="9" t="s">
        <v>93</v>
      </c>
      <c r="H92" s="9">
        <v>1000</v>
      </c>
      <c r="I92" s="10">
        <v>0</v>
      </c>
      <c r="J92" s="3"/>
    </row>
    <row r="93" spans="1:10" x14ac:dyDescent="0.25">
      <c r="A93" s="9" t="s">
        <v>160</v>
      </c>
      <c r="B93" s="9" t="s">
        <v>585</v>
      </c>
      <c r="C93" s="9" t="s">
        <v>32</v>
      </c>
      <c r="D93" s="9" t="s">
        <v>43</v>
      </c>
      <c r="E93" s="9" t="s">
        <v>35</v>
      </c>
      <c r="F93" s="9" t="s">
        <v>531</v>
      </c>
      <c r="G93" s="9" t="s">
        <v>104</v>
      </c>
      <c r="H93" s="9">
        <v>1000</v>
      </c>
      <c r="I93" s="10">
        <v>0</v>
      </c>
      <c r="J93" s="3"/>
    </row>
    <row r="94" spans="1:10" x14ac:dyDescent="0.25">
      <c r="A94" s="9" t="s">
        <v>160</v>
      </c>
      <c r="B94" s="9" t="s">
        <v>599</v>
      </c>
      <c r="C94" s="9" t="s">
        <v>32</v>
      </c>
      <c r="D94" s="9" t="s">
        <v>43</v>
      </c>
      <c r="E94" s="9" t="s">
        <v>35</v>
      </c>
      <c r="F94" s="9" t="s">
        <v>531</v>
      </c>
      <c r="G94" s="9" t="s">
        <v>104</v>
      </c>
      <c r="H94" s="9">
        <v>1000</v>
      </c>
      <c r="I94" s="10">
        <v>0</v>
      </c>
      <c r="J94" s="3"/>
    </row>
    <row r="95" spans="1:10" x14ac:dyDescent="0.25">
      <c r="A95" s="9" t="s">
        <v>160</v>
      </c>
      <c r="B95" s="9" t="s">
        <v>577</v>
      </c>
      <c r="C95" s="9" t="s">
        <v>32</v>
      </c>
      <c r="D95" s="9" t="s">
        <v>43</v>
      </c>
      <c r="E95" s="9" t="s">
        <v>35</v>
      </c>
      <c r="F95" s="9" t="s">
        <v>542</v>
      </c>
      <c r="G95" s="9" t="s">
        <v>93</v>
      </c>
      <c r="H95" s="9">
        <v>1000</v>
      </c>
      <c r="I95" s="10">
        <v>0</v>
      </c>
      <c r="J95" s="3"/>
    </row>
    <row r="96" spans="1:10" x14ac:dyDescent="0.25">
      <c r="A96" s="9" t="s">
        <v>160</v>
      </c>
      <c r="B96" s="9" t="s">
        <v>601</v>
      </c>
      <c r="C96" s="9" t="s">
        <v>32</v>
      </c>
      <c r="D96" s="9" t="s">
        <v>43</v>
      </c>
      <c r="E96" s="9" t="s">
        <v>35</v>
      </c>
      <c r="F96" s="9" t="s">
        <v>542</v>
      </c>
      <c r="G96" s="9" t="s">
        <v>104</v>
      </c>
      <c r="H96" s="9">
        <v>150</v>
      </c>
      <c r="I96" s="10">
        <v>0</v>
      </c>
      <c r="J96" s="3"/>
    </row>
    <row r="97" spans="1:10" x14ac:dyDescent="0.25">
      <c r="A97" s="9" t="s">
        <v>160</v>
      </c>
      <c r="B97" s="9" t="s">
        <v>560</v>
      </c>
      <c r="C97" s="9" t="s">
        <v>74</v>
      </c>
      <c r="D97" s="9" t="s">
        <v>43</v>
      </c>
      <c r="E97" s="9" t="s">
        <v>35</v>
      </c>
      <c r="F97" s="9" t="s">
        <v>551</v>
      </c>
      <c r="G97" s="9" t="s">
        <v>104</v>
      </c>
      <c r="H97" s="9">
        <v>5</v>
      </c>
      <c r="I97" s="10">
        <v>0</v>
      </c>
      <c r="J97" s="3"/>
    </row>
    <row r="98" spans="1:10" x14ac:dyDescent="0.25">
      <c r="A98" s="9" t="s">
        <v>160</v>
      </c>
      <c r="B98" s="9" t="s">
        <v>594</v>
      </c>
      <c r="C98" s="9" t="s">
        <v>74</v>
      </c>
      <c r="D98" s="9" t="s">
        <v>43</v>
      </c>
      <c r="E98" s="9" t="s">
        <v>35</v>
      </c>
      <c r="F98" s="9" t="s">
        <v>551</v>
      </c>
      <c r="G98" s="9" t="s">
        <v>93</v>
      </c>
      <c r="H98" s="9">
        <v>5</v>
      </c>
      <c r="I98" s="10">
        <v>0</v>
      </c>
      <c r="J98" s="3"/>
    </row>
    <row r="99" spans="1:10" x14ac:dyDescent="0.25">
      <c r="A99" s="9" t="s">
        <v>160</v>
      </c>
      <c r="B99" s="9" t="s">
        <v>574</v>
      </c>
      <c r="C99" s="9" t="s">
        <v>74</v>
      </c>
      <c r="D99" s="9" t="s">
        <v>43</v>
      </c>
      <c r="E99" s="9" t="s">
        <v>35</v>
      </c>
      <c r="F99" s="9" t="s">
        <v>533</v>
      </c>
      <c r="G99" s="9" t="s">
        <v>93</v>
      </c>
      <c r="H99" s="9">
        <v>5</v>
      </c>
      <c r="I99" s="10">
        <v>0</v>
      </c>
      <c r="J99" s="3"/>
    </row>
    <row r="100" spans="1:10" x14ac:dyDescent="0.25">
      <c r="A100" s="9" t="s">
        <v>160</v>
      </c>
      <c r="B100" s="9" t="s">
        <v>582</v>
      </c>
      <c r="C100" s="9" t="s">
        <v>74</v>
      </c>
      <c r="D100" s="9" t="s">
        <v>43</v>
      </c>
      <c r="E100" s="9" t="s">
        <v>35</v>
      </c>
      <c r="F100" s="9" t="s">
        <v>531</v>
      </c>
      <c r="G100" s="9" t="s">
        <v>93</v>
      </c>
      <c r="H100" s="9">
        <v>5</v>
      </c>
      <c r="I100" s="10">
        <v>0</v>
      </c>
      <c r="J100" s="3"/>
    </row>
  </sheetData>
  <sheetProtection formatCells="0" formatColumns="0" formatRows="0" insertColumns="0" insertRows="0" insertHyperlinks="0" deleteColumns="0" deleteRows="0" sort="0" autoFilter="0" pivotTables="0"/>
  <mergeCells count="18">
    <mergeCell ref="A1:B1"/>
    <mergeCell ref="C1:E1"/>
    <mergeCell ref="A2:B2"/>
    <mergeCell ref="C2:E2"/>
    <mergeCell ref="A3:B3"/>
    <mergeCell ref="C3:E3"/>
    <mergeCell ref="A23:J23"/>
    <mergeCell ref="A4:B4"/>
    <mergeCell ref="C4:E4"/>
    <mergeCell ref="A5:B5"/>
    <mergeCell ref="C5:E5"/>
    <mergeCell ref="A6:B6"/>
    <mergeCell ref="C6:E6"/>
    <mergeCell ref="A7:B7"/>
    <mergeCell ref="C7:E7"/>
    <mergeCell ref="A9:B9"/>
    <mergeCell ref="D11:E11"/>
    <mergeCell ref="A21:B2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BEDDC-DF8D-4556-B9DE-DD8ED6FCD1DF}">
  <dimension ref="A1:J79"/>
  <sheetViews>
    <sheetView workbookViewId="0">
      <selection activeCell="A2" sqref="A2"/>
    </sheetView>
  </sheetViews>
  <sheetFormatPr defaultRowHeight="15" x14ac:dyDescent="0.25"/>
  <cols>
    <col min="1" max="16384" width="9" style="1"/>
  </cols>
  <sheetData>
    <row r="1" spans="1:10" x14ac:dyDescent="0.25">
      <c r="A1" s="432" t="s">
        <v>20</v>
      </c>
      <c r="B1" s="433"/>
      <c r="C1" s="433"/>
      <c r="D1" s="433"/>
      <c r="E1" s="433"/>
      <c r="F1" s="433"/>
      <c r="G1" s="433"/>
      <c r="H1" s="433"/>
      <c r="I1" s="433"/>
      <c r="J1" s="433"/>
    </row>
    <row r="2" spans="1:10" x14ac:dyDescent="0.25">
      <c r="A2" s="2" t="s">
        <v>6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</row>
    <row r="3" spans="1:10" x14ac:dyDescent="0.25">
      <c r="A3" s="3">
        <v>66037</v>
      </c>
      <c r="B3" s="3">
        <v>51280414</v>
      </c>
      <c r="C3" s="3" t="s">
        <v>530</v>
      </c>
      <c r="D3" s="3" t="s">
        <v>43</v>
      </c>
      <c r="E3" s="3" t="s">
        <v>32</v>
      </c>
      <c r="F3" s="3" t="s">
        <v>531</v>
      </c>
      <c r="G3" s="3" t="s">
        <v>34</v>
      </c>
      <c r="H3" s="3" t="s">
        <v>35</v>
      </c>
      <c r="I3" s="3" t="s">
        <v>36</v>
      </c>
      <c r="J3" s="3">
        <v>1500</v>
      </c>
    </row>
    <row r="4" spans="1:10" x14ac:dyDescent="0.25">
      <c r="A4" s="3">
        <v>66048</v>
      </c>
      <c r="B4" s="3">
        <v>58051002</v>
      </c>
      <c r="C4" s="3" t="s">
        <v>532</v>
      </c>
      <c r="D4" s="3" t="s">
        <v>43</v>
      </c>
      <c r="E4" s="3" t="s">
        <v>32</v>
      </c>
      <c r="F4" s="3" t="s">
        <v>533</v>
      </c>
      <c r="G4" s="3" t="s">
        <v>34</v>
      </c>
      <c r="H4" s="3" t="s">
        <v>35</v>
      </c>
      <c r="I4" s="3" t="s">
        <v>36</v>
      </c>
      <c r="J4" s="3">
        <v>1000</v>
      </c>
    </row>
    <row r="5" spans="1:10" x14ac:dyDescent="0.25">
      <c r="A5" s="3">
        <v>66048</v>
      </c>
      <c r="B5" s="3">
        <v>58051002</v>
      </c>
      <c r="C5" s="3" t="s">
        <v>532</v>
      </c>
      <c r="D5" s="3" t="s">
        <v>43</v>
      </c>
      <c r="E5" s="3" t="s">
        <v>37</v>
      </c>
      <c r="F5" s="3" t="s">
        <v>533</v>
      </c>
      <c r="G5" s="3" t="s">
        <v>34</v>
      </c>
      <c r="H5" s="3" t="s">
        <v>35</v>
      </c>
      <c r="I5" s="3" t="s">
        <v>36</v>
      </c>
      <c r="J5" s="3">
        <v>1</v>
      </c>
    </row>
    <row r="6" spans="1:10" x14ac:dyDescent="0.25">
      <c r="A6" s="3">
        <v>66037</v>
      </c>
      <c r="B6" s="3">
        <v>24377311</v>
      </c>
      <c r="C6" s="3" t="s">
        <v>534</v>
      </c>
      <c r="D6" s="3" t="s">
        <v>535</v>
      </c>
      <c r="E6" s="3" t="s">
        <v>32</v>
      </c>
      <c r="F6" s="3" t="s">
        <v>536</v>
      </c>
      <c r="G6" s="3" t="s">
        <v>34</v>
      </c>
      <c r="H6" s="3" t="s">
        <v>35</v>
      </c>
      <c r="I6" s="3" t="s">
        <v>36</v>
      </c>
      <c r="J6" s="3">
        <v>1000</v>
      </c>
    </row>
    <row r="7" spans="1:10" x14ac:dyDescent="0.25">
      <c r="A7" s="3">
        <v>66048</v>
      </c>
      <c r="B7" s="3">
        <v>72181302</v>
      </c>
      <c r="C7" s="3" t="s">
        <v>537</v>
      </c>
      <c r="D7" s="3" t="s">
        <v>43</v>
      </c>
      <c r="E7" s="3" t="s">
        <v>32</v>
      </c>
      <c r="F7" s="3" t="s">
        <v>538</v>
      </c>
      <c r="G7" s="3" t="s">
        <v>34</v>
      </c>
      <c r="H7" s="3" t="s">
        <v>35</v>
      </c>
      <c r="I7" s="3" t="s">
        <v>36</v>
      </c>
      <c r="J7" s="3">
        <v>1000</v>
      </c>
    </row>
    <row r="8" spans="1:10" x14ac:dyDescent="0.25">
      <c r="A8" s="3">
        <v>66048</v>
      </c>
      <c r="B8" s="3">
        <v>63714705</v>
      </c>
      <c r="C8" s="3" t="s">
        <v>539</v>
      </c>
      <c r="D8" s="3" t="s">
        <v>43</v>
      </c>
      <c r="E8" s="3" t="s">
        <v>32</v>
      </c>
      <c r="F8" s="3" t="s">
        <v>531</v>
      </c>
      <c r="G8" s="3" t="s">
        <v>34</v>
      </c>
      <c r="H8" s="3" t="s">
        <v>35</v>
      </c>
      <c r="I8" s="3" t="s">
        <v>36</v>
      </c>
      <c r="J8" s="3">
        <v>1000</v>
      </c>
    </row>
    <row r="9" spans="1:10" x14ac:dyDescent="0.25">
      <c r="A9" s="3">
        <v>66037</v>
      </c>
      <c r="B9" s="3">
        <v>39257304</v>
      </c>
      <c r="C9" s="3" t="s">
        <v>540</v>
      </c>
      <c r="D9" s="3" t="s">
        <v>43</v>
      </c>
      <c r="E9" s="3" t="s">
        <v>32</v>
      </c>
      <c r="F9" s="3" t="s">
        <v>531</v>
      </c>
      <c r="G9" s="3" t="s">
        <v>34</v>
      </c>
      <c r="H9" s="3" t="s">
        <v>35</v>
      </c>
      <c r="I9" s="3" t="s">
        <v>36</v>
      </c>
      <c r="J9" s="3">
        <v>1000</v>
      </c>
    </row>
    <row r="10" spans="1:10" x14ac:dyDescent="0.25">
      <c r="A10" s="3">
        <v>66038</v>
      </c>
      <c r="B10" s="3">
        <v>41727202</v>
      </c>
      <c r="C10" s="3" t="s">
        <v>541</v>
      </c>
      <c r="D10" s="3" t="s">
        <v>43</v>
      </c>
      <c r="E10" s="3" t="s">
        <v>32</v>
      </c>
      <c r="F10" s="3" t="s">
        <v>542</v>
      </c>
      <c r="G10" s="3" t="s">
        <v>34</v>
      </c>
      <c r="H10" s="3" t="s">
        <v>35</v>
      </c>
      <c r="I10" s="3" t="s">
        <v>36</v>
      </c>
      <c r="J10" s="3">
        <v>150</v>
      </c>
    </row>
    <row r="11" spans="1:10" x14ac:dyDescent="0.25">
      <c r="A11" s="3">
        <v>66062</v>
      </c>
      <c r="B11" s="3">
        <v>70221217</v>
      </c>
      <c r="C11" s="3" t="s">
        <v>543</v>
      </c>
      <c r="D11" s="3" t="s">
        <v>43</v>
      </c>
      <c r="E11" s="3" t="s">
        <v>32</v>
      </c>
      <c r="F11" s="3" t="s">
        <v>536</v>
      </c>
      <c r="G11" s="3" t="s">
        <v>34</v>
      </c>
      <c r="H11" s="3" t="s">
        <v>35</v>
      </c>
      <c r="I11" s="3" t="s">
        <v>36</v>
      </c>
      <c r="J11" s="3">
        <v>1500</v>
      </c>
    </row>
    <row r="12" spans="1:10" x14ac:dyDescent="0.25">
      <c r="A12" s="3">
        <v>66075</v>
      </c>
      <c r="B12" s="3">
        <v>79165002</v>
      </c>
      <c r="C12" s="3" t="s">
        <v>544</v>
      </c>
      <c r="D12" s="3" t="s">
        <v>43</v>
      </c>
      <c r="E12" s="3" t="s">
        <v>32</v>
      </c>
      <c r="F12" s="3" t="s">
        <v>545</v>
      </c>
      <c r="G12" s="3" t="s">
        <v>34</v>
      </c>
      <c r="H12" s="3" t="s">
        <v>35</v>
      </c>
      <c r="I12" s="3" t="s">
        <v>36</v>
      </c>
      <c r="J12" s="3">
        <v>150</v>
      </c>
    </row>
    <row r="13" spans="1:10" x14ac:dyDescent="0.25">
      <c r="A13" s="3">
        <v>66048</v>
      </c>
      <c r="B13" s="3">
        <v>62281301</v>
      </c>
      <c r="C13" s="3" t="s">
        <v>546</v>
      </c>
      <c r="D13" s="3" t="s">
        <v>43</v>
      </c>
      <c r="E13" s="3" t="s">
        <v>32</v>
      </c>
      <c r="F13" s="3" t="s">
        <v>531</v>
      </c>
      <c r="G13" s="3" t="s">
        <v>34</v>
      </c>
      <c r="H13" s="3" t="s">
        <v>35</v>
      </c>
      <c r="I13" s="3" t="s">
        <v>36</v>
      </c>
      <c r="J13" s="3">
        <v>1000</v>
      </c>
    </row>
    <row r="14" spans="1:10" x14ac:dyDescent="0.25">
      <c r="A14" s="3">
        <v>66037</v>
      </c>
      <c r="B14" s="3">
        <v>21746204</v>
      </c>
      <c r="C14" s="3" t="s">
        <v>547</v>
      </c>
      <c r="D14" s="3" t="s">
        <v>535</v>
      </c>
      <c r="E14" s="3" t="s">
        <v>32</v>
      </c>
      <c r="F14" s="3" t="s">
        <v>533</v>
      </c>
      <c r="G14" s="3" t="s">
        <v>34</v>
      </c>
      <c r="H14" s="3" t="s">
        <v>35</v>
      </c>
      <c r="I14" s="3" t="s">
        <v>36</v>
      </c>
      <c r="J14" s="3">
        <v>1500</v>
      </c>
    </row>
    <row r="15" spans="1:10" x14ac:dyDescent="0.25">
      <c r="A15" s="3">
        <v>66048</v>
      </c>
      <c r="B15" s="3">
        <v>72201901</v>
      </c>
      <c r="C15" s="3" t="s">
        <v>548</v>
      </c>
      <c r="D15" s="3" t="s">
        <v>43</v>
      </c>
      <c r="E15" s="3" t="s">
        <v>32</v>
      </c>
      <c r="F15" s="3" t="s">
        <v>542</v>
      </c>
      <c r="G15" s="3" t="s">
        <v>34</v>
      </c>
      <c r="H15" s="3" t="s">
        <v>35</v>
      </c>
      <c r="I15" s="3" t="s">
        <v>36</v>
      </c>
      <c r="J15" s="3">
        <v>1500</v>
      </c>
    </row>
    <row r="16" spans="1:10" x14ac:dyDescent="0.25">
      <c r="A16" s="3">
        <v>66048</v>
      </c>
      <c r="B16" s="3">
        <v>72102101</v>
      </c>
      <c r="C16" s="3" t="s">
        <v>549</v>
      </c>
      <c r="D16" s="3" t="s">
        <v>43</v>
      </c>
      <c r="E16" s="3" t="s">
        <v>74</v>
      </c>
      <c r="F16" s="3" t="s">
        <v>542</v>
      </c>
      <c r="G16" s="3" t="s">
        <v>34</v>
      </c>
      <c r="H16" s="3" t="s">
        <v>35</v>
      </c>
      <c r="I16" s="3" t="s">
        <v>36</v>
      </c>
      <c r="J16" s="3">
        <v>5</v>
      </c>
    </row>
    <row r="17" spans="1:10" x14ac:dyDescent="0.25">
      <c r="A17" s="3">
        <v>66037</v>
      </c>
      <c r="B17" s="3">
        <v>71319804</v>
      </c>
      <c r="C17" s="3" t="s">
        <v>550</v>
      </c>
      <c r="D17" s="3" t="s">
        <v>43</v>
      </c>
      <c r="E17" s="3" t="s">
        <v>32</v>
      </c>
      <c r="F17" s="3" t="s">
        <v>551</v>
      </c>
      <c r="G17" s="3" t="s">
        <v>34</v>
      </c>
      <c r="H17" s="3" t="s">
        <v>35</v>
      </c>
      <c r="I17" s="3" t="s">
        <v>36</v>
      </c>
      <c r="J17" s="3">
        <v>1500</v>
      </c>
    </row>
    <row r="18" spans="1:10" x14ac:dyDescent="0.25">
      <c r="A18" s="3">
        <v>66037</v>
      </c>
      <c r="B18" s="3">
        <v>39257205</v>
      </c>
      <c r="C18" s="3" t="s">
        <v>552</v>
      </c>
      <c r="D18" s="3" t="s">
        <v>43</v>
      </c>
      <c r="E18" s="3" t="s">
        <v>32</v>
      </c>
      <c r="F18" s="3" t="s">
        <v>545</v>
      </c>
      <c r="G18" s="3" t="s">
        <v>34</v>
      </c>
      <c r="H18" s="3" t="s">
        <v>35</v>
      </c>
      <c r="I18" s="3" t="s">
        <v>36</v>
      </c>
      <c r="J18" s="3">
        <v>1000</v>
      </c>
    </row>
    <row r="19" spans="1:10" x14ac:dyDescent="0.25">
      <c r="A19" s="3">
        <v>66048</v>
      </c>
      <c r="B19" s="3">
        <v>55508401</v>
      </c>
      <c r="C19" s="3" t="s">
        <v>553</v>
      </c>
      <c r="D19" s="3" t="s">
        <v>43</v>
      </c>
      <c r="E19" s="3" t="s">
        <v>32</v>
      </c>
      <c r="F19" s="3" t="s">
        <v>531</v>
      </c>
      <c r="G19" s="3" t="s">
        <v>34</v>
      </c>
      <c r="H19" s="3" t="s">
        <v>35</v>
      </c>
      <c r="I19" s="3" t="s">
        <v>36</v>
      </c>
      <c r="J19" s="3">
        <v>1000</v>
      </c>
    </row>
    <row r="20" spans="1:10" x14ac:dyDescent="0.25">
      <c r="A20" s="3">
        <v>66048</v>
      </c>
      <c r="B20" s="3">
        <v>55508401</v>
      </c>
      <c r="C20" s="3" t="s">
        <v>553</v>
      </c>
      <c r="D20" s="3" t="s">
        <v>43</v>
      </c>
      <c r="E20" s="3" t="s">
        <v>37</v>
      </c>
      <c r="F20" s="3" t="s">
        <v>531</v>
      </c>
      <c r="G20" s="3" t="s">
        <v>34</v>
      </c>
      <c r="H20" s="3" t="s">
        <v>35</v>
      </c>
      <c r="I20" s="3" t="s">
        <v>36</v>
      </c>
      <c r="J20" s="3">
        <v>1</v>
      </c>
    </row>
    <row r="21" spans="1:10" x14ac:dyDescent="0.25">
      <c r="A21" s="3">
        <v>66062</v>
      </c>
      <c r="B21" s="3">
        <v>59130417</v>
      </c>
      <c r="C21" s="3" t="s">
        <v>554</v>
      </c>
      <c r="D21" s="3" t="s">
        <v>43</v>
      </c>
      <c r="E21" s="3" t="s">
        <v>32</v>
      </c>
      <c r="F21" s="3" t="s">
        <v>536</v>
      </c>
      <c r="G21" s="3" t="s">
        <v>34</v>
      </c>
      <c r="H21" s="3" t="s">
        <v>35</v>
      </c>
      <c r="I21" s="3" t="s">
        <v>36</v>
      </c>
      <c r="J21" s="3">
        <v>1500</v>
      </c>
    </row>
    <row r="22" spans="1:10" x14ac:dyDescent="0.25">
      <c r="A22" s="3">
        <v>66048</v>
      </c>
      <c r="B22" s="3">
        <v>56778601</v>
      </c>
      <c r="C22" s="3" t="s">
        <v>555</v>
      </c>
      <c r="D22" s="3" t="s">
        <v>43</v>
      </c>
      <c r="E22" s="3" t="s">
        <v>32</v>
      </c>
      <c r="F22" s="3" t="s">
        <v>542</v>
      </c>
      <c r="G22" s="3" t="s">
        <v>34</v>
      </c>
      <c r="H22" s="3" t="s">
        <v>35</v>
      </c>
      <c r="I22" s="3" t="s">
        <v>36</v>
      </c>
      <c r="J22" s="3">
        <v>1000</v>
      </c>
    </row>
    <row r="23" spans="1:10" x14ac:dyDescent="0.25">
      <c r="A23" s="3">
        <v>66048</v>
      </c>
      <c r="B23" s="3">
        <v>56778601</v>
      </c>
      <c r="C23" s="3" t="s">
        <v>555</v>
      </c>
      <c r="D23" s="3" t="s">
        <v>43</v>
      </c>
      <c r="E23" s="3" t="s">
        <v>37</v>
      </c>
      <c r="F23" s="3" t="s">
        <v>542</v>
      </c>
      <c r="G23" s="3" t="s">
        <v>34</v>
      </c>
      <c r="H23" s="3" t="s">
        <v>35</v>
      </c>
      <c r="I23" s="3" t="s">
        <v>36</v>
      </c>
      <c r="J23" s="3">
        <v>1</v>
      </c>
    </row>
    <row r="24" spans="1:10" x14ac:dyDescent="0.25">
      <c r="A24" s="3">
        <v>66037</v>
      </c>
      <c r="B24" s="3">
        <v>72344302</v>
      </c>
      <c r="C24" s="3" t="s">
        <v>556</v>
      </c>
      <c r="D24" s="3" t="s">
        <v>43</v>
      </c>
      <c r="E24" s="3" t="s">
        <v>32</v>
      </c>
      <c r="F24" s="3" t="s">
        <v>551</v>
      </c>
      <c r="G24" s="3" t="s">
        <v>34</v>
      </c>
      <c r="H24" s="3" t="s">
        <v>35</v>
      </c>
      <c r="I24" s="3" t="s">
        <v>36</v>
      </c>
      <c r="J24" s="3">
        <v>1500</v>
      </c>
    </row>
    <row r="25" spans="1:10" x14ac:dyDescent="0.25">
      <c r="A25" s="3">
        <v>66048</v>
      </c>
      <c r="B25" s="3">
        <v>72201101</v>
      </c>
      <c r="C25" s="3" t="s">
        <v>557</v>
      </c>
      <c r="D25" s="3" t="s">
        <v>43</v>
      </c>
      <c r="E25" s="3" t="s">
        <v>32</v>
      </c>
      <c r="F25" s="3" t="s">
        <v>542</v>
      </c>
      <c r="G25" s="3" t="s">
        <v>34</v>
      </c>
      <c r="H25" s="3" t="s">
        <v>35</v>
      </c>
      <c r="I25" s="3" t="s">
        <v>36</v>
      </c>
      <c r="J25" s="3">
        <v>1500</v>
      </c>
    </row>
    <row r="26" spans="1:10" x14ac:dyDescent="0.25">
      <c r="A26" s="3">
        <v>66048</v>
      </c>
      <c r="B26" s="3">
        <v>53178501</v>
      </c>
      <c r="C26" s="3" t="s">
        <v>558</v>
      </c>
      <c r="D26" s="3" t="s">
        <v>43</v>
      </c>
      <c r="E26" s="3" t="s">
        <v>32</v>
      </c>
      <c r="F26" s="3" t="s">
        <v>542</v>
      </c>
      <c r="G26" s="3" t="s">
        <v>34</v>
      </c>
      <c r="H26" s="3" t="s">
        <v>35</v>
      </c>
      <c r="I26" s="3" t="s">
        <v>36</v>
      </c>
      <c r="J26" s="3">
        <v>1000</v>
      </c>
    </row>
    <row r="27" spans="1:10" x14ac:dyDescent="0.25">
      <c r="A27" s="3">
        <v>66037</v>
      </c>
      <c r="B27" s="3">
        <v>70755431</v>
      </c>
      <c r="C27" s="3" t="s">
        <v>559</v>
      </c>
      <c r="D27" s="3" t="s">
        <v>43</v>
      </c>
      <c r="E27" s="3" t="s">
        <v>32</v>
      </c>
      <c r="F27" s="3" t="s">
        <v>542</v>
      </c>
      <c r="G27" s="3" t="s">
        <v>34</v>
      </c>
      <c r="H27" s="3" t="s">
        <v>35</v>
      </c>
      <c r="I27" s="3" t="s">
        <v>36</v>
      </c>
      <c r="J27" s="3">
        <v>1000</v>
      </c>
    </row>
    <row r="28" spans="1:10" x14ac:dyDescent="0.25">
      <c r="A28" s="3">
        <v>66048</v>
      </c>
      <c r="B28" s="3">
        <v>61225301</v>
      </c>
      <c r="C28" s="3" t="s">
        <v>560</v>
      </c>
      <c r="D28" s="3" t="s">
        <v>43</v>
      </c>
      <c r="E28" s="3" t="s">
        <v>32</v>
      </c>
      <c r="F28" s="3" t="s">
        <v>531</v>
      </c>
      <c r="G28" s="3" t="s">
        <v>34</v>
      </c>
      <c r="H28" s="3" t="s">
        <v>35</v>
      </c>
      <c r="I28" s="3" t="s">
        <v>36</v>
      </c>
      <c r="J28" s="3">
        <v>1000</v>
      </c>
    </row>
    <row r="29" spans="1:10" x14ac:dyDescent="0.25">
      <c r="A29" s="3">
        <v>66037</v>
      </c>
      <c r="B29" s="3">
        <v>58487407</v>
      </c>
      <c r="C29" s="3" t="s">
        <v>561</v>
      </c>
      <c r="D29" s="3" t="s">
        <v>43</v>
      </c>
      <c r="E29" s="3" t="s">
        <v>32</v>
      </c>
      <c r="F29" s="3" t="s">
        <v>551</v>
      </c>
      <c r="G29" s="3" t="s">
        <v>34</v>
      </c>
      <c r="H29" s="3" t="s">
        <v>35</v>
      </c>
      <c r="I29" s="3" t="s">
        <v>36</v>
      </c>
      <c r="J29" s="3">
        <v>1500</v>
      </c>
    </row>
    <row r="30" spans="1:10" x14ac:dyDescent="0.25">
      <c r="A30" s="3">
        <v>66037</v>
      </c>
      <c r="B30" s="3">
        <v>52841728</v>
      </c>
      <c r="C30" s="3" t="s">
        <v>562</v>
      </c>
      <c r="D30" s="3" t="s">
        <v>43</v>
      </c>
      <c r="E30" s="3" t="s">
        <v>32</v>
      </c>
      <c r="F30" s="3" t="s">
        <v>536</v>
      </c>
      <c r="G30" s="3" t="s">
        <v>34</v>
      </c>
      <c r="H30" s="3" t="s">
        <v>35</v>
      </c>
      <c r="I30" s="3" t="s">
        <v>36</v>
      </c>
      <c r="J30" s="3">
        <v>300</v>
      </c>
    </row>
    <row r="31" spans="1:10" x14ac:dyDescent="0.25">
      <c r="A31" s="3">
        <v>66037</v>
      </c>
      <c r="B31" s="3">
        <v>52841728</v>
      </c>
      <c r="C31" s="3" t="s">
        <v>562</v>
      </c>
      <c r="D31" s="3" t="s">
        <v>43</v>
      </c>
      <c r="E31" s="3" t="s">
        <v>37</v>
      </c>
      <c r="F31" s="3" t="s">
        <v>536</v>
      </c>
      <c r="G31" s="3" t="s">
        <v>34</v>
      </c>
      <c r="H31" s="3" t="s">
        <v>35</v>
      </c>
      <c r="I31" s="3" t="s">
        <v>36</v>
      </c>
      <c r="J31" s="3">
        <v>1</v>
      </c>
    </row>
    <row r="32" spans="1:10" x14ac:dyDescent="0.25">
      <c r="A32" s="3">
        <v>66037</v>
      </c>
      <c r="B32" s="3">
        <v>60392716</v>
      </c>
      <c r="C32" s="3" t="s">
        <v>563</v>
      </c>
      <c r="D32" s="3" t="s">
        <v>43</v>
      </c>
      <c r="E32" s="3" t="s">
        <v>32</v>
      </c>
      <c r="F32" s="3" t="s">
        <v>531</v>
      </c>
      <c r="G32" s="3" t="s">
        <v>34</v>
      </c>
      <c r="H32" s="3" t="s">
        <v>35</v>
      </c>
      <c r="I32" s="3" t="s">
        <v>36</v>
      </c>
      <c r="J32" s="3">
        <v>1000</v>
      </c>
    </row>
    <row r="33" spans="1:10" x14ac:dyDescent="0.25">
      <c r="A33" s="3">
        <v>66038</v>
      </c>
      <c r="B33" s="3">
        <v>48961801</v>
      </c>
      <c r="C33" s="3" t="s">
        <v>564</v>
      </c>
      <c r="D33" s="3" t="s">
        <v>31</v>
      </c>
      <c r="E33" s="3" t="s">
        <v>32</v>
      </c>
      <c r="F33" s="3" t="s">
        <v>545</v>
      </c>
      <c r="G33" s="3" t="s">
        <v>34</v>
      </c>
      <c r="H33" s="3" t="s">
        <v>35</v>
      </c>
      <c r="I33" s="3" t="s">
        <v>36</v>
      </c>
      <c r="J33" s="3">
        <v>1000</v>
      </c>
    </row>
    <row r="34" spans="1:10" x14ac:dyDescent="0.25">
      <c r="A34" s="3">
        <v>66037</v>
      </c>
      <c r="B34" s="3">
        <v>70755519</v>
      </c>
      <c r="C34" s="3" t="s">
        <v>565</v>
      </c>
      <c r="D34" s="3" t="s">
        <v>43</v>
      </c>
      <c r="E34" s="3" t="s">
        <v>32</v>
      </c>
      <c r="F34" s="3" t="s">
        <v>542</v>
      </c>
      <c r="G34" s="3" t="s">
        <v>34</v>
      </c>
      <c r="H34" s="3" t="s">
        <v>35</v>
      </c>
      <c r="I34" s="3" t="s">
        <v>36</v>
      </c>
      <c r="J34" s="3">
        <v>150</v>
      </c>
    </row>
    <row r="35" spans="1:10" x14ac:dyDescent="0.25">
      <c r="A35" s="3">
        <v>66038</v>
      </c>
      <c r="B35" s="3">
        <v>21744110</v>
      </c>
      <c r="C35" s="3" t="s">
        <v>566</v>
      </c>
      <c r="D35" s="3" t="s">
        <v>535</v>
      </c>
      <c r="E35" s="3" t="s">
        <v>32</v>
      </c>
      <c r="F35" s="3" t="s">
        <v>533</v>
      </c>
      <c r="G35" s="3" t="s">
        <v>34</v>
      </c>
      <c r="H35" s="3" t="s">
        <v>35</v>
      </c>
      <c r="I35" s="3" t="s">
        <v>36</v>
      </c>
      <c r="J35" s="3">
        <v>150</v>
      </c>
    </row>
    <row r="36" spans="1:10" x14ac:dyDescent="0.25">
      <c r="A36" s="3">
        <v>66037</v>
      </c>
      <c r="B36" s="3">
        <v>45996611</v>
      </c>
      <c r="C36" s="3" t="s">
        <v>567</v>
      </c>
      <c r="D36" s="3" t="s">
        <v>71</v>
      </c>
      <c r="E36" s="3" t="s">
        <v>32</v>
      </c>
      <c r="F36" s="3" t="s">
        <v>538</v>
      </c>
      <c r="G36" s="3" t="s">
        <v>34</v>
      </c>
      <c r="H36" s="3" t="s">
        <v>35</v>
      </c>
      <c r="I36" s="3" t="s">
        <v>36</v>
      </c>
      <c r="J36" s="3">
        <v>1000</v>
      </c>
    </row>
    <row r="37" spans="1:10" x14ac:dyDescent="0.25">
      <c r="A37" s="3">
        <v>66062</v>
      </c>
      <c r="B37" s="3">
        <v>57235719</v>
      </c>
      <c r="C37" s="3" t="s">
        <v>568</v>
      </c>
      <c r="D37" s="3" t="s">
        <v>43</v>
      </c>
      <c r="E37" s="3" t="s">
        <v>32</v>
      </c>
      <c r="F37" s="3" t="s">
        <v>545</v>
      </c>
      <c r="G37" s="3" t="s">
        <v>34</v>
      </c>
      <c r="H37" s="3" t="s">
        <v>35</v>
      </c>
      <c r="I37" s="3" t="s">
        <v>36</v>
      </c>
      <c r="J37" s="3">
        <v>1500</v>
      </c>
    </row>
    <row r="38" spans="1:10" x14ac:dyDescent="0.25">
      <c r="A38" s="3">
        <v>66048</v>
      </c>
      <c r="B38" s="3">
        <v>72202804</v>
      </c>
      <c r="C38" s="3" t="s">
        <v>569</v>
      </c>
      <c r="D38" s="3" t="s">
        <v>43</v>
      </c>
      <c r="E38" s="3" t="s">
        <v>32</v>
      </c>
      <c r="F38" s="3" t="s">
        <v>542</v>
      </c>
      <c r="G38" s="3" t="s">
        <v>34</v>
      </c>
      <c r="H38" s="3" t="s">
        <v>35</v>
      </c>
      <c r="I38" s="3" t="s">
        <v>36</v>
      </c>
      <c r="J38" s="3">
        <v>1000</v>
      </c>
    </row>
    <row r="39" spans="1:10" x14ac:dyDescent="0.25">
      <c r="A39" s="3">
        <v>66038</v>
      </c>
      <c r="B39" s="3">
        <v>6867407</v>
      </c>
      <c r="C39" s="3" t="s">
        <v>570</v>
      </c>
      <c r="D39" s="3" t="s">
        <v>535</v>
      </c>
      <c r="E39" s="3" t="s">
        <v>32</v>
      </c>
      <c r="F39" s="3" t="s">
        <v>542</v>
      </c>
      <c r="G39" s="3" t="s">
        <v>34</v>
      </c>
      <c r="H39" s="3" t="s">
        <v>35</v>
      </c>
      <c r="I39" s="3" t="s">
        <v>36</v>
      </c>
      <c r="J39" s="3">
        <v>1000</v>
      </c>
    </row>
    <row r="40" spans="1:10" x14ac:dyDescent="0.25">
      <c r="A40" s="3">
        <v>66037</v>
      </c>
      <c r="B40" s="3">
        <v>61871910</v>
      </c>
      <c r="C40" s="3" t="s">
        <v>571</v>
      </c>
      <c r="D40" s="3" t="s">
        <v>43</v>
      </c>
      <c r="E40" s="3" t="s">
        <v>32</v>
      </c>
      <c r="F40" s="3" t="s">
        <v>538</v>
      </c>
      <c r="G40" s="3" t="s">
        <v>34</v>
      </c>
      <c r="H40" s="3" t="s">
        <v>35</v>
      </c>
      <c r="I40" s="3" t="s">
        <v>36</v>
      </c>
      <c r="J40" s="3">
        <v>1500</v>
      </c>
    </row>
    <row r="41" spans="1:10" x14ac:dyDescent="0.25">
      <c r="A41" s="3">
        <v>66037</v>
      </c>
      <c r="B41" s="3">
        <v>61871910</v>
      </c>
      <c r="C41" s="3" t="s">
        <v>571</v>
      </c>
      <c r="D41" s="3" t="s">
        <v>43</v>
      </c>
      <c r="E41" s="3" t="s">
        <v>74</v>
      </c>
      <c r="F41" s="3" t="s">
        <v>538</v>
      </c>
      <c r="G41" s="3" t="s">
        <v>34</v>
      </c>
      <c r="H41" s="3" t="s">
        <v>35</v>
      </c>
      <c r="I41" s="3" t="s">
        <v>36</v>
      </c>
      <c r="J41" s="3">
        <v>5</v>
      </c>
    </row>
    <row r="42" spans="1:10" x14ac:dyDescent="0.25">
      <c r="A42" s="3">
        <v>770015</v>
      </c>
      <c r="B42" s="3">
        <v>78441563614</v>
      </c>
      <c r="C42" s="3" t="s">
        <v>572</v>
      </c>
      <c r="D42" s="3" t="s">
        <v>36</v>
      </c>
      <c r="E42" s="3" t="s">
        <v>32</v>
      </c>
      <c r="F42" s="3" t="s">
        <v>573</v>
      </c>
      <c r="G42" s="3" t="s">
        <v>83</v>
      </c>
      <c r="H42" s="3" t="s">
        <v>77</v>
      </c>
      <c r="I42" s="3" t="s">
        <v>36</v>
      </c>
      <c r="J42" s="3">
        <v>1500</v>
      </c>
    </row>
    <row r="43" spans="1:10" x14ac:dyDescent="0.25">
      <c r="A43" s="3">
        <v>66048</v>
      </c>
      <c r="B43" s="3">
        <v>58051702</v>
      </c>
      <c r="C43" s="3" t="s">
        <v>574</v>
      </c>
      <c r="D43" s="3" t="s">
        <v>43</v>
      </c>
      <c r="E43" s="3" t="s">
        <v>74</v>
      </c>
      <c r="F43" s="3" t="s">
        <v>533</v>
      </c>
      <c r="G43" s="3" t="s">
        <v>93</v>
      </c>
      <c r="H43" s="3" t="s">
        <v>35</v>
      </c>
      <c r="I43" s="3" t="s">
        <v>36</v>
      </c>
      <c r="J43" s="3">
        <v>5</v>
      </c>
    </row>
    <row r="44" spans="1:10" x14ac:dyDescent="0.25">
      <c r="A44" s="3">
        <v>66038</v>
      </c>
      <c r="B44" s="3">
        <v>56385403</v>
      </c>
      <c r="C44" s="3" t="s">
        <v>575</v>
      </c>
      <c r="D44" s="3" t="s">
        <v>43</v>
      </c>
      <c r="E44" s="3" t="s">
        <v>74</v>
      </c>
      <c r="F44" s="3" t="s">
        <v>536</v>
      </c>
      <c r="G44" s="3" t="s">
        <v>365</v>
      </c>
      <c r="H44" s="3" t="s">
        <v>35</v>
      </c>
      <c r="I44" s="3" t="s">
        <v>36</v>
      </c>
      <c r="J44" s="3">
        <v>5</v>
      </c>
    </row>
    <row r="45" spans="1:10" x14ac:dyDescent="0.25">
      <c r="A45" s="3">
        <v>66038</v>
      </c>
      <c r="B45" s="3">
        <v>20261401</v>
      </c>
      <c r="C45" s="3" t="s">
        <v>576</v>
      </c>
      <c r="D45" s="3" t="s">
        <v>535</v>
      </c>
      <c r="E45" s="3" t="s">
        <v>32</v>
      </c>
      <c r="F45" s="3" t="s">
        <v>533</v>
      </c>
      <c r="G45" s="3" t="s">
        <v>93</v>
      </c>
      <c r="H45" s="3" t="s">
        <v>35</v>
      </c>
      <c r="I45" s="3" t="s">
        <v>36</v>
      </c>
      <c r="J45" s="3">
        <v>150</v>
      </c>
    </row>
    <row r="46" spans="1:10" x14ac:dyDescent="0.25">
      <c r="A46" s="3">
        <v>66048</v>
      </c>
      <c r="B46" s="3">
        <v>62494901</v>
      </c>
      <c r="C46" s="3" t="s">
        <v>577</v>
      </c>
      <c r="D46" s="3" t="s">
        <v>43</v>
      </c>
      <c r="E46" s="3" t="s">
        <v>32</v>
      </c>
      <c r="F46" s="3" t="s">
        <v>542</v>
      </c>
      <c r="G46" s="3" t="s">
        <v>93</v>
      </c>
      <c r="H46" s="3" t="s">
        <v>35</v>
      </c>
      <c r="I46" s="3" t="s">
        <v>36</v>
      </c>
      <c r="J46" s="3">
        <v>1000</v>
      </c>
    </row>
    <row r="47" spans="1:10" x14ac:dyDescent="0.25">
      <c r="A47" s="3">
        <v>66037</v>
      </c>
      <c r="B47" s="3">
        <v>68027805</v>
      </c>
      <c r="C47" s="3" t="s">
        <v>42</v>
      </c>
      <c r="D47" s="3" t="s">
        <v>43</v>
      </c>
      <c r="E47" s="3" t="s">
        <v>74</v>
      </c>
      <c r="F47" s="3" t="s">
        <v>538</v>
      </c>
      <c r="G47" s="3" t="s">
        <v>578</v>
      </c>
      <c r="H47" s="3" t="s">
        <v>35</v>
      </c>
      <c r="I47" s="3" t="s">
        <v>36</v>
      </c>
      <c r="J47" s="3">
        <v>5</v>
      </c>
    </row>
    <row r="48" spans="1:10" x14ac:dyDescent="0.25">
      <c r="A48" s="3">
        <v>66038</v>
      </c>
      <c r="B48" s="3">
        <v>11306104</v>
      </c>
      <c r="C48" s="3" t="s">
        <v>579</v>
      </c>
      <c r="D48" s="3" t="s">
        <v>31</v>
      </c>
      <c r="E48" s="3" t="s">
        <v>32</v>
      </c>
      <c r="F48" s="3" t="s">
        <v>531</v>
      </c>
      <c r="G48" s="3" t="s">
        <v>580</v>
      </c>
      <c r="H48" s="3" t="s">
        <v>35</v>
      </c>
      <c r="I48" s="3" t="s">
        <v>36</v>
      </c>
      <c r="J48" s="3">
        <v>1000</v>
      </c>
    </row>
    <row r="49" spans="1:10" x14ac:dyDescent="0.25">
      <c r="A49" s="3">
        <v>66038</v>
      </c>
      <c r="B49" s="3">
        <v>11306104</v>
      </c>
      <c r="C49" s="3" t="s">
        <v>579</v>
      </c>
      <c r="D49" s="3" t="s">
        <v>31</v>
      </c>
      <c r="E49" s="3" t="s">
        <v>74</v>
      </c>
      <c r="F49" s="3" t="s">
        <v>542</v>
      </c>
      <c r="G49" s="3" t="s">
        <v>93</v>
      </c>
      <c r="H49" s="3" t="s">
        <v>35</v>
      </c>
      <c r="I49" s="3" t="s">
        <v>36</v>
      </c>
      <c r="J49" s="3">
        <v>5</v>
      </c>
    </row>
    <row r="50" spans="1:10" x14ac:dyDescent="0.25">
      <c r="A50" s="3">
        <v>66038</v>
      </c>
      <c r="B50" s="3">
        <v>20755310</v>
      </c>
      <c r="C50" s="3" t="s">
        <v>581</v>
      </c>
      <c r="D50" s="3" t="s">
        <v>535</v>
      </c>
      <c r="E50" s="3" t="s">
        <v>32</v>
      </c>
      <c r="F50" s="3" t="s">
        <v>533</v>
      </c>
      <c r="G50" s="3" t="s">
        <v>108</v>
      </c>
      <c r="H50" s="3" t="s">
        <v>35</v>
      </c>
      <c r="I50" s="3" t="s">
        <v>36</v>
      </c>
      <c r="J50" s="3">
        <v>1000</v>
      </c>
    </row>
    <row r="51" spans="1:10" x14ac:dyDescent="0.25">
      <c r="A51" s="3">
        <v>66038</v>
      </c>
      <c r="B51" s="3">
        <v>20755310</v>
      </c>
      <c r="C51" s="3" t="s">
        <v>581</v>
      </c>
      <c r="D51" s="3" t="s">
        <v>535</v>
      </c>
      <c r="E51" s="3" t="s">
        <v>74</v>
      </c>
      <c r="F51" s="3" t="s">
        <v>533</v>
      </c>
      <c r="G51" s="3" t="s">
        <v>108</v>
      </c>
      <c r="H51" s="3" t="s">
        <v>35</v>
      </c>
      <c r="I51" s="3" t="s">
        <v>36</v>
      </c>
      <c r="J51" s="3">
        <v>5</v>
      </c>
    </row>
    <row r="52" spans="1:10" x14ac:dyDescent="0.25">
      <c r="A52" s="3">
        <v>66048</v>
      </c>
      <c r="B52" s="3">
        <v>72180901</v>
      </c>
      <c r="C52" s="3" t="s">
        <v>582</v>
      </c>
      <c r="D52" s="3" t="s">
        <v>43</v>
      </c>
      <c r="E52" s="3" t="s">
        <v>32</v>
      </c>
      <c r="F52" s="3" t="s">
        <v>531</v>
      </c>
      <c r="G52" s="3" t="s">
        <v>93</v>
      </c>
      <c r="H52" s="3" t="s">
        <v>35</v>
      </c>
      <c r="I52" s="3" t="s">
        <v>36</v>
      </c>
      <c r="J52" s="3">
        <v>1000</v>
      </c>
    </row>
    <row r="53" spans="1:10" x14ac:dyDescent="0.25">
      <c r="A53" s="3">
        <v>66048</v>
      </c>
      <c r="B53" s="3">
        <v>72180901</v>
      </c>
      <c r="C53" s="3" t="s">
        <v>582</v>
      </c>
      <c r="D53" s="3" t="s">
        <v>43</v>
      </c>
      <c r="E53" s="3" t="s">
        <v>74</v>
      </c>
      <c r="F53" s="3" t="s">
        <v>531</v>
      </c>
      <c r="G53" s="3" t="s">
        <v>93</v>
      </c>
      <c r="H53" s="3" t="s">
        <v>35</v>
      </c>
      <c r="I53" s="3" t="s">
        <v>36</v>
      </c>
      <c r="J53" s="3">
        <v>5</v>
      </c>
    </row>
    <row r="54" spans="1:10" x14ac:dyDescent="0.25">
      <c r="A54" s="3">
        <v>66038</v>
      </c>
      <c r="B54" s="3">
        <v>55962610</v>
      </c>
      <c r="C54" s="3" t="s">
        <v>583</v>
      </c>
      <c r="D54" s="3" t="s">
        <v>43</v>
      </c>
      <c r="E54" s="3" t="s">
        <v>74</v>
      </c>
      <c r="F54" s="3" t="s">
        <v>536</v>
      </c>
      <c r="G54" s="3" t="s">
        <v>365</v>
      </c>
      <c r="H54" s="3" t="s">
        <v>35</v>
      </c>
      <c r="I54" s="3" t="s">
        <v>36</v>
      </c>
      <c r="J54" s="3">
        <v>5</v>
      </c>
    </row>
    <row r="55" spans="1:10" x14ac:dyDescent="0.25">
      <c r="A55" s="3">
        <v>66075</v>
      </c>
      <c r="B55" s="3">
        <v>47865005</v>
      </c>
      <c r="C55" s="3" t="s">
        <v>584</v>
      </c>
      <c r="D55" s="3" t="s">
        <v>43</v>
      </c>
      <c r="E55" s="3" t="s">
        <v>32</v>
      </c>
      <c r="F55" s="3" t="s">
        <v>542</v>
      </c>
      <c r="G55" s="3" t="s">
        <v>104</v>
      </c>
      <c r="H55" s="3" t="s">
        <v>35</v>
      </c>
      <c r="I55" s="3" t="s">
        <v>36</v>
      </c>
      <c r="J55" s="3">
        <v>1000</v>
      </c>
    </row>
    <row r="56" spans="1:10" x14ac:dyDescent="0.25">
      <c r="A56" s="3">
        <v>66037</v>
      </c>
      <c r="B56" s="3">
        <v>39257205</v>
      </c>
      <c r="C56" s="3" t="s">
        <v>552</v>
      </c>
      <c r="D56" s="3" t="s">
        <v>43</v>
      </c>
      <c r="E56" s="3" t="s">
        <v>74</v>
      </c>
      <c r="F56" s="3" t="s">
        <v>551</v>
      </c>
      <c r="G56" s="3" t="s">
        <v>104</v>
      </c>
      <c r="H56" s="3" t="s">
        <v>35</v>
      </c>
      <c r="I56" s="3" t="s">
        <v>36</v>
      </c>
      <c r="J56" s="3">
        <v>5</v>
      </c>
    </row>
    <row r="57" spans="1:10" x14ac:dyDescent="0.25">
      <c r="A57" s="3">
        <v>66048</v>
      </c>
      <c r="B57" s="3">
        <v>67360902</v>
      </c>
      <c r="C57" s="3" t="s">
        <v>585</v>
      </c>
      <c r="D57" s="3" t="s">
        <v>43</v>
      </c>
      <c r="E57" s="3" t="s">
        <v>32</v>
      </c>
      <c r="F57" s="3" t="s">
        <v>531</v>
      </c>
      <c r="G57" s="3" t="s">
        <v>104</v>
      </c>
      <c r="H57" s="3" t="s">
        <v>35</v>
      </c>
      <c r="I57" s="3" t="s">
        <v>36</v>
      </c>
      <c r="J57" s="3">
        <v>1000</v>
      </c>
    </row>
    <row r="58" spans="1:10" x14ac:dyDescent="0.25">
      <c r="A58" s="3">
        <v>66038</v>
      </c>
      <c r="B58" s="3">
        <v>13562706</v>
      </c>
      <c r="C58" s="3" t="s">
        <v>586</v>
      </c>
      <c r="D58" s="3" t="s">
        <v>535</v>
      </c>
      <c r="E58" s="3" t="s">
        <v>32</v>
      </c>
      <c r="F58" s="3" t="s">
        <v>542</v>
      </c>
      <c r="G58" s="3" t="s">
        <v>93</v>
      </c>
      <c r="H58" s="3" t="s">
        <v>35</v>
      </c>
      <c r="I58" s="3" t="s">
        <v>36</v>
      </c>
      <c r="J58" s="3">
        <v>150</v>
      </c>
    </row>
    <row r="59" spans="1:10" x14ac:dyDescent="0.25">
      <c r="A59" s="3">
        <v>66037</v>
      </c>
      <c r="B59" s="3">
        <v>69292705</v>
      </c>
      <c r="C59" s="3" t="s">
        <v>587</v>
      </c>
      <c r="D59" s="3" t="s">
        <v>43</v>
      </c>
      <c r="E59" s="3" t="s">
        <v>74</v>
      </c>
      <c r="F59" s="3" t="s">
        <v>536</v>
      </c>
      <c r="G59" s="3" t="s">
        <v>365</v>
      </c>
      <c r="H59" s="3" t="s">
        <v>35</v>
      </c>
      <c r="I59" s="3" t="s">
        <v>36</v>
      </c>
      <c r="J59" s="3">
        <v>5</v>
      </c>
    </row>
    <row r="60" spans="1:10" x14ac:dyDescent="0.25">
      <c r="A60" s="3">
        <v>66037</v>
      </c>
      <c r="B60" s="3">
        <v>45002606</v>
      </c>
      <c r="C60" s="3" t="s">
        <v>588</v>
      </c>
      <c r="D60" s="3" t="s">
        <v>43</v>
      </c>
      <c r="E60" s="3" t="s">
        <v>74</v>
      </c>
      <c r="F60" s="3" t="s">
        <v>536</v>
      </c>
      <c r="G60" s="3" t="s">
        <v>365</v>
      </c>
      <c r="H60" s="3" t="s">
        <v>35</v>
      </c>
      <c r="I60" s="3" t="s">
        <v>36</v>
      </c>
      <c r="J60" s="3">
        <v>5</v>
      </c>
    </row>
    <row r="61" spans="1:10" x14ac:dyDescent="0.25">
      <c r="A61" s="3">
        <v>66061</v>
      </c>
      <c r="B61" s="3">
        <v>63611612</v>
      </c>
      <c r="C61" s="3" t="s">
        <v>589</v>
      </c>
      <c r="D61" s="3" t="s">
        <v>43</v>
      </c>
      <c r="E61" s="3" t="s">
        <v>32</v>
      </c>
      <c r="F61" s="3" t="s">
        <v>545</v>
      </c>
      <c r="G61" s="3" t="s">
        <v>104</v>
      </c>
      <c r="H61" s="3" t="s">
        <v>35</v>
      </c>
      <c r="I61" s="3" t="s">
        <v>36</v>
      </c>
      <c r="J61" s="3">
        <v>1000</v>
      </c>
    </row>
    <row r="62" spans="1:10" x14ac:dyDescent="0.25">
      <c r="A62" s="3">
        <v>66048</v>
      </c>
      <c r="B62" s="3">
        <v>61225301</v>
      </c>
      <c r="C62" s="3" t="s">
        <v>560</v>
      </c>
      <c r="D62" s="3" t="s">
        <v>43</v>
      </c>
      <c r="E62" s="3" t="s">
        <v>74</v>
      </c>
      <c r="F62" s="3" t="s">
        <v>551</v>
      </c>
      <c r="G62" s="3" t="s">
        <v>104</v>
      </c>
      <c r="H62" s="3" t="s">
        <v>35</v>
      </c>
      <c r="I62" s="3" t="s">
        <v>36</v>
      </c>
      <c r="J62" s="3">
        <v>5</v>
      </c>
    </row>
    <row r="63" spans="1:10" x14ac:dyDescent="0.25">
      <c r="A63" s="3">
        <v>66037</v>
      </c>
      <c r="B63" s="3">
        <v>17781105</v>
      </c>
      <c r="C63" s="3" t="s">
        <v>590</v>
      </c>
      <c r="D63" s="3" t="s">
        <v>535</v>
      </c>
      <c r="E63" s="3" t="s">
        <v>32</v>
      </c>
      <c r="F63" s="3" t="s">
        <v>533</v>
      </c>
      <c r="G63" s="3" t="s">
        <v>108</v>
      </c>
      <c r="H63" s="3" t="s">
        <v>35</v>
      </c>
      <c r="I63" s="3" t="s">
        <v>36</v>
      </c>
      <c r="J63" s="3">
        <v>1000</v>
      </c>
    </row>
    <row r="64" spans="1:10" x14ac:dyDescent="0.25">
      <c r="A64" s="3">
        <v>66037</v>
      </c>
      <c r="B64" s="3">
        <v>68657917</v>
      </c>
      <c r="C64" s="3" t="s">
        <v>591</v>
      </c>
      <c r="D64" s="3" t="s">
        <v>43</v>
      </c>
      <c r="E64" s="3" t="s">
        <v>74</v>
      </c>
      <c r="F64" s="3" t="s">
        <v>536</v>
      </c>
      <c r="G64" s="3" t="s">
        <v>365</v>
      </c>
      <c r="H64" s="3" t="s">
        <v>35</v>
      </c>
      <c r="I64" s="3" t="s">
        <v>36</v>
      </c>
      <c r="J64" s="3">
        <v>5</v>
      </c>
    </row>
    <row r="65" spans="1:10" x14ac:dyDescent="0.25">
      <c r="A65" s="3">
        <v>66037</v>
      </c>
      <c r="B65" s="3">
        <v>74636701</v>
      </c>
      <c r="C65" s="3" t="s">
        <v>592</v>
      </c>
      <c r="D65" s="3" t="s">
        <v>43</v>
      </c>
      <c r="E65" s="3" t="s">
        <v>74</v>
      </c>
      <c r="F65" s="3" t="s">
        <v>536</v>
      </c>
      <c r="G65" s="3" t="s">
        <v>365</v>
      </c>
      <c r="H65" s="3" t="s">
        <v>35</v>
      </c>
      <c r="I65" s="3" t="s">
        <v>36</v>
      </c>
      <c r="J65" s="3">
        <v>5</v>
      </c>
    </row>
    <row r="66" spans="1:10" x14ac:dyDescent="0.25">
      <c r="A66" s="3">
        <v>66038</v>
      </c>
      <c r="B66" s="3">
        <v>53519706</v>
      </c>
      <c r="C66" s="3" t="s">
        <v>593</v>
      </c>
      <c r="D66" s="3" t="s">
        <v>43</v>
      </c>
      <c r="E66" s="3" t="s">
        <v>74</v>
      </c>
      <c r="F66" s="3" t="s">
        <v>536</v>
      </c>
      <c r="G66" s="3" t="s">
        <v>365</v>
      </c>
      <c r="H66" s="3" t="s">
        <v>35</v>
      </c>
      <c r="I66" s="3" t="s">
        <v>36</v>
      </c>
      <c r="J66" s="3">
        <v>5</v>
      </c>
    </row>
    <row r="67" spans="1:10" x14ac:dyDescent="0.25">
      <c r="A67" s="3">
        <v>66048</v>
      </c>
      <c r="B67" s="3">
        <v>72198901</v>
      </c>
      <c r="C67" s="3" t="s">
        <v>594</v>
      </c>
      <c r="D67" s="3" t="s">
        <v>43</v>
      </c>
      <c r="E67" s="3" t="s">
        <v>32</v>
      </c>
      <c r="F67" s="3" t="s">
        <v>551</v>
      </c>
      <c r="G67" s="3" t="s">
        <v>93</v>
      </c>
      <c r="H67" s="3" t="s">
        <v>35</v>
      </c>
      <c r="I67" s="3" t="s">
        <v>36</v>
      </c>
      <c r="J67" s="3">
        <v>1000</v>
      </c>
    </row>
    <row r="68" spans="1:10" x14ac:dyDescent="0.25">
      <c r="A68" s="3">
        <v>66048</v>
      </c>
      <c r="B68" s="3">
        <v>72198901</v>
      </c>
      <c r="C68" s="3" t="s">
        <v>594</v>
      </c>
      <c r="D68" s="3" t="s">
        <v>43</v>
      </c>
      <c r="E68" s="3" t="s">
        <v>74</v>
      </c>
      <c r="F68" s="3" t="s">
        <v>551</v>
      </c>
      <c r="G68" s="3" t="s">
        <v>93</v>
      </c>
      <c r="H68" s="3" t="s">
        <v>35</v>
      </c>
      <c r="I68" s="3" t="s">
        <v>36</v>
      </c>
      <c r="J68" s="3">
        <v>5</v>
      </c>
    </row>
    <row r="69" spans="1:10" x14ac:dyDescent="0.25">
      <c r="A69" s="3">
        <v>66037</v>
      </c>
      <c r="B69" s="3">
        <v>70755519</v>
      </c>
      <c r="C69" s="3" t="s">
        <v>565</v>
      </c>
      <c r="D69" s="3" t="s">
        <v>43</v>
      </c>
      <c r="E69" s="3" t="s">
        <v>74</v>
      </c>
      <c r="F69" s="3" t="s">
        <v>551</v>
      </c>
      <c r="G69" s="3" t="s">
        <v>108</v>
      </c>
      <c r="H69" s="3" t="s">
        <v>35</v>
      </c>
      <c r="I69" s="3" t="s">
        <v>36</v>
      </c>
      <c r="J69" s="3">
        <v>5</v>
      </c>
    </row>
    <row r="70" spans="1:10" x14ac:dyDescent="0.25">
      <c r="A70" s="3">
        <v>66037</v>
      </c>
      <c r="B70" s="3">
        <v>69081808</v>
      </c>
      <c r="C70" s="3" t="s">
        <v>595</v>
      </c>
      <c r="D70" s="3" t="s">
        <v>43</v>
      </c>
      <c r="E70" s="3" t="s">
        <v>74</v>
      </c>
      <c r="F70" s="3" t="s">
        <v>536</v>
      </c>
      <c r="G70" s="3" t="s">
        <v>365</v>
      </c>
      <c r="H70" s="3" t="s">
        <v>35</v>
      </c>
      <c r="I70" s="3" t="s">
        <v>36</v>
      </c>
      <c r="J70" s="3">
        <v>5</v>
      </c>
    </row>
    <row r="71" spans="1:10" x14ac:dyDescent="0.25">
      <c r="A71" s="3">
        <v>66038</v>
      </c>
      <c r="B71" s="3">
        <v>69504014</v>
      </c>
      <c r="C71" s="3" t="s">
        <v>596</v>
      </c>
      <c r="D71" s="3" t="s">
        <v>43</v>
      </c>
      <c r="E71" s="3" t="s">
        <v>74</v>
      </c>
      <c r="F71" s="3" t="s">
        <v>536</v>
      </c>
      <c r="G71" s="3" t="s">
        <v>365</v>
      </c>
      <c r="H71" s="3" t="s">
        <v>35</v>
      </c>
      <c r="I71" s="3" t="s">
        <v>36</v>
      </c>
      <c r="J71" s="3">
        <v>5</v>
      </c>
    </row>
    <row r="72" spans="1:10" x14ac:dyDescent="0.25">
      <c r="A72" s="3">
        <v>66038</v>
      </c>
      <c r="B72" s="3">
        <v>74639701</v>
      </c>
      <c r="C72" s="3" t="s">
        <v>597</v>
      </c>
      <c r="D72" s="3" t="s">
        <v>43</v>
      </c>
      <c r="E72" s="3" t="s">
        <v>74</v>
      </c>
      <c r="F72" s="3" t="s">
        <v>538</v>
      </c>
      <c r="G72" s="3" t="s">
        <v>365</v>
      </c>
      <c r="H72" s="3" t="s">
        <v>35</v>
      </c>
      <c r="I72" s="3" t="s">
        <v>36</v>
      </c>
      <c r="J72" s="3">
        <v>5</v>
      </c>
    </row>
    <row r="73" spans="1:10" x14ac:dyDescent="0.25">
      <c r="A73" s="3">
        <v>66037</v>
      </c>
      <c r="B73" s="3">
        <v>69697511</v>
      </c>
      <c r="C73" s="3" t="s">
        <v>598</v>
      </c>
      <c r="D73" s="3" t="s">
        <v>43</v>
      </c>
      <c r="E73" s="3" t="s">
        <v>32</v>
      </c>
      <c r="F73" s="3" t="s">
        <v>536</v>
      </c>
      <c r="G73" s="3" t="s">
        <v>101</v>
      </c>
      <c r="H73" s="3" t="s">
        <v>35</v>
      </c>
      <c r="I73" s="3" t="s">
        <v>36</v>
      </c>
      <c r="J73" s="3">
        <v>1000</v>
      </c>
    </row>
    <row r="74" spans="1:10" x14ac:dyDescent="0.25">
      <c r="A74" s="3">
        <v>66037</v>
      </c>
      <c r="B74" s="3">
        <v>69697511</v>
      </c>
      <c r="C74" s="3" t="s">
        <v>598</v>
      </c>
      <c r="D74" s="3" t="s">
        <v>43</v>
      </c>
      <c r="E74" s="3" t="s">
        <v>74</v>
      </c>
      <c r="F74" s="3" t="s">
        <v>536</v>
      </c>
      <c r="G74" s="3" t="s">
        <v>101</v>
      </c>
      <c r="H74" s="3" t="s">
        <v>35</v>
      </c>
      <c r="I74" s="3" t="s">
        <v>36</v>
      </c>
      <c r="J74" s="3">
        <v>5</v>
      </c>
    </row>
    <row r="75" spans="1:10" x14ac:dyDescent="0.25">
      <c r="A75" s="3">
        <v>66048</v>
      </c>
      <c r="B75" s="3">
        <v>51690502</v>
      </c>
      <c r="C75" s="3" t="s">
        <v>599</v>
      </c>
      <c r="D75" s="3" t="s">
        <v>43</v>
      </c>
      <c r="E75" s="3" t="s">
        <v>32</v>
      </c>
      <c r="F75" s="3" t="s">
        <v>531</v>
      </c>
      <c r="G75" s="3" t="s">
        <v>104</v>
      </c>
      <c r="H75" s="3" t="s">
        <v>35</v>
      </c>
      <c r="I75" s="3" t="s">
        <v>36</v>
      </c>
      <c r="J75" s="3">
        <v>1000</v>
      </c>
    </row>
    <row r="76" spans="1:10" x14ac:dyDescent="0.25">
      <c r="A76" s="3">
        <v>66038</v>
      </c>
      <c r="B76" s="3">
        <v>21994705</v>
      </c>
      <c r="C76" s="3" t="s">
        <v>600</v>
      </c>
      <c r="D76" s="3" t="s">
        <v>535</v>
      </c>
      <c r="E76" s="3" t="s">
        <v>32</v>
      </c>
      <c r="F76" s="3" t="s">
        <v>542</v>
      </c>
      <c r="G76" s="3" t="s">
        <v>93</v>
      </c>
      <c r="H76" s="3" t="s">
        <v>35</v>
      </c>
      <c r="I76" s="3" t="s">
        <v>36</v>
      </c>
      <c r="J76" s="3">
        <v>150</v>
      </c>
    </row>
    <row r="77" spans="1:10" x14ac:dyDescent="0.25">
      <c r="A77" s="3">
        <v>66038</v>
      </c>
      <c r="B77" s="3">
        <v>21994705</v>
      </c>
      <c r="C77" s="3" t="s">
        <v>600</v>
      </c>
      <c r="D77" s="3" t="s">
        <v>535</v>
      </c>
      <c r="E77" s="3" t="s">
        <v>74</v>
      </c>
      <c r="F77" s="3" t="s">
        <v>542</v>
      </c>
      <c r="G77" s="3" t="s">
        <v>93</v>
      </c>
      <c r="H77" s="3" t="s">
        <v>35</v>
      </c>
      <c r="I77" s="3" t="s">
        <v>36</v>
      </c>
      <c r="J77" s="3">
        <v>5</v>
      </c>
    </row>
    <row r="78" spans="1:10" x14ac:dyDescent="0.25">
      <c r="A78" s="3">
        <v>66048</v>
      </c>
      <c r="B78" s="3">
        <v>59107503</v>
      </c>
      <c r="C78" s="3" t="s">
        <v>601</v>
      </c>
      <c r="D78" s="3" t="s">
        <v>43</v>
      </c>
      <c r="E78" s="3" t="s">
        <v>32</v>
      </c>
      <c r="F78" s="3" t="s">
        <v>542</v>
      </c>
      <c r="G78" s="3" t="s">
        <v>104</v>
      </c>
      <c r="H78" s="3" t="s">
        <v>35</v>
      </c>
      <c r="I78" s="3" t="s">
        <v>36</v>
      </c>
      <c r="J78" s="3">
        <v>150</v>
      </c>
    </row>
    <row r="79" spans="1:10" x14ac:dyDescent="0.25">
      <c r="A79" s="3">
        <v>66048</v>
      </c>
      <c r="B79" s="3">
        <v>58051702</v>
      </c>
      <c r="C79" s="3" t="s">
        <v>574</v>
      </c>
      <c r="D79" s="3" t="s">
        <v>43</v>
      </c>
      <c r="E79" s="3" t="s">
        <v>32</v>
      </c>
      <c r="F79" s="3" t="s">
        <v>533</v>
      </c>
      <c r="G79" s="3" t="s">
        <v>93</v>
      </c>
      <c r="H79" s="3" t="s">
        <v>35</v>
      </c>
      <c r="I79" s="3" t="s">
        <v>36</v>
      </c>
      <c r="J79" s="3">
        <v>1000</v>
      </c>
    </row>
  </sheetData>
  <sheetProtection formatCells="0" formatColumns="0" formatRows="0" insertColumns="0" insertRows="0" insertHyperlinks="0" deleteColumns="0" deleteRows="0" sort="0" autoFilter="0" pivotTables="0"/>
  <mergeCells count="1">
    <mergeCell ref="A1:J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40793-0088-464B-AEAA-293B95AA672D}">
  <dimension ref="A1:I30"/>
  <sheetViews>
    <sheetView workbookViewId="0">
      <selection activeCell="A30" sqref="A30"/>
    </sheetView>
  </sheetViews>
  <sheetFormatPr defaultRowHeight="15" x14ac:dyDescent="0.25"/>
  <cols>
    <col min="1" max="1" width="87.625" style="1" bestFit="1" customWidth="1"/>
    <col min="2" max="2" width="13.375" style="1" bestFit="1" customWidth="1"/>
    <col min="3" max="3" width="8.125" style="1" bestFit="1" customWidth="1"/>
    <col min="4" max="4" width="14.375" style="1" bestFit="1" customWidth="1"/>
    <col min="5" max="5" width="10.25" style="1" bestFit="1" customWidth="1"/>
    <col min="6" max="6" width="11.25" style="1" bestFit="1" customWidth="1"/>
    <col min="7" max="7" width="6.125" style="1" bestFit="1" customWidth="1"/>
    <col min="8" max="8" width="9.25" style="1" bestFit="1" customWidth="1"/>
    <col min="9" max="9" width="17.5" style="1" bestFit="1" customWidth="1"/>
    <col min="10" max="16384" width="9" style="1"/>
  </cols>
  <sheetData>
    <row r="1" spans="1:9" x14ac:dyDescent="0.25">
      <c r="A1" s="435" t="s">
        <v>0</v>
      </c>
      <c r="B1" s="435"/>
      <c r="C1" s="435" t="s">
        <v>165</v>
      </c>
      <c r="D1" s="435"/>
      <c r="E1" s="435"/>
    </row>
    <row r="2" spans="1:9" x14ac:dyDescent="0.25">
      <c r="A2" s="435" t="s">
        <v>2</v>
      </c>
      <c r="B2" s="435"/>
      <c r="C2" s="435" t="s">
        <v>372</v>
      </c>
      <c r="D2" s="435"/>
      <c r="E2" s="435"/>
    </row>
    <row r="3" spans="1:9" x14ac:dyDescent="0.25">
      <c r="A3" s="435" t="s">
        <v>4</v>
      </c>
      <c r="B3" s="435"/>
      <c r="C3" s="435" t="s">
        <v>373</v>
      </c>
      <c r="D3" s="435"/>
      <c r="E3" s="435"/>
    </row>
    <row r="4" spans="1:9" x14ac:dyDescent="0.25">
      <c r="A4" s="435" t="s">
        <v>6</v>
      </c>
      <c r="B4" s="435"/>
      <c r="C4" s="436">
        <v>770015</v>
      </c>
      <c r="D4" s="435"/>
      <c r="E4" s="435"/>
    </row>
    <row r="5" spans="1:9" x14ac:dyDescent="0.25">
      <c r="A5" s="435" t="s">
        <v>7</v>
      </c>
      <c r="B5" s="435"/>
      <c r="C5" s="435" t="s">
        <v>1</v>
      </c>
      <c r="D5" s="435"/>
      <c r="E5" s="435"/>
    </row>
    <row r="6" spans="1:9" x14ac:dyDescent="0.25">
      <c r="A6" s="435" t="s">
        <v>8</v>
      </c>
      <c r="B6" s="435"/>
      <c r="C6" s="435" t="s">
        <v>1</v>
      </c>
      <c r="D6" s="435"/>
      <c r="E6" s="435"/>
    </row>
    <row r="7" spans="1:9" x14ac:dyDescent="0.25">
      <c r="A7" s="435" t="s">
        <v>9</v>
      </c>
      <c r="B7" s="435"/>
      <c r="C7" s="435" t="s">
        <v>10</v>
      </c>
      <c r="D7" s="435"/>
      <c r="E7" s="435"/>
    </row>
    <row r="9" spans="1:9" ht="15.75" x14ac:dyDescent="0.25">
      <c r="A9" s="434" t="s">
        <v>11</v>
      </c>
      <c r="B9" s="434"/>
      <c r="C9" s="2"/>
      <c r="D9" s="2"/>
      <c r="E9" s="2"/>
      <c r="F9" s="2"/>
      <c r="G9" s="2"/>
      <c r="H9" s="2"/>
      <c r="I9" s="2"/>
    </row>
    <row r="11" spans="1:9" x14ac:dyDescent="0.25">
      <c r="A11" s="4" t="s">
        <v>12</v>
      </c>
      <c r="B11" s="5">
        <v>390</v>
      </c>
      <c r="D11" s="432" t="s">
        <v>117</v>
      </c>
      <c r="E11" s="433"/>
    </row>
    <row r="12" spans="1:9" x14ac:dyDescent="0.25">
      <c r="A12" s="9" t="s">
        <v>83</v>
      </c>
      <c r="B12" s="10">
        <v>-390</v>
      </c>
      <c r="D12" s="2" t="s">
        <v>26</v>
      </c>
      <c r="E12" s="2" t="s">
        <v>118</v>
      </c>
    </row>
    <row r="13" spans="1:9" x14ac:dyDescent="0.25">
      <c r="A13" s="6" t="s">
        <v>14</v>
      </c>
      <c r="B13" s="7">
        <v>0</v>
      </c>
      <c r="D13" s="3" t="s">
        <v>119</v>
      </c>
      <c r="E13" s="3">
        <v>1</v>
      </c>
    </row>
    <row r="14" spans="1:9" x14ac:dyDescent="0.25">
      <c r="D14" s="3" t="s">
        <v>122</v>
      </c>
      <c r="E14" s="3">
        <v>0</v>
      </c>
    </row>
    <row r="15" spans="1:9" x14ac:dyDescent="0.25">
      <c r="D15" s="3" t="s">
        <v>123</v>
      </c>
      <c r="E15" s="3">
        <v>1</v>
      </c>
    </row>
    <row r="16" spans="1:9" x14ac:dyDescent="0.25">
      <c r="D16" s="3" t="s">
        <v>124</v>
      </c>
      <c r="E16" s="3">
        <v>0</v>
      </c>
    </row>
    <row r="17" spans="1:9" x14ac:dyDescent="0.25">
      <c r="D17" s="3" t="s">
        <v>125</v>
      </c>
      <c r="E17" s="3" t="s">
        <v>388</v>
      </c>
    </row>
    <row r="19" spans="1:9" ht="15.75" x14ac:dyDescent="0.25">
      <c r="A19" s="434" t="s">
        <v>15</v>
      </c>
      <c r="B19" s="434"/>
      <c r="C19" s="2"/>
      <c r="D19" s="2"/>
      <c r="E19" s="2"/>
      <c r="F19" s="2"/>
      <c r="G19" s="2"/>
      <c r="H19" s="2"/>
      <c r="I19" s="2"/>
    </row>
    <row r="21" spans="1:9" x14ac:dyDescent="0.25">
      <c r="A21" s="432" t="s">
        <v>16</v>
      </c>
      <c r="B21" s="433"/>
    </row>
    <row r="22" spans="1:9" x14ac:dyDescent="0.25">
      <c r="A22" s="2" t="s">
        <v>17</v>
      </c>
      <c r="B22" s="2" t="s">
        <v>18</v>
      </c>
    </row>
    <row r="23" spans="1:9" x14ac:dyDescent="0.25">
      <c r="A23" s="8" t="s">
        <v>389</v>
      </c>
      <c r="B23" s="8">
        <v>390</v>
      </c>
    </row>
    <row r="26" spans="1:9" ht="15.75" x14ac:dyDescent="0.25">
      <c r="A26" s="434" t="s">
        <v>137</v>
      </c>
      <c r="B26" s="434"/>
      <c r="C26" s="2"/>
      <c r="D26" s="2"/>
      <c r="E26" s="2"/>
      <c r="F26" s="2"/>
      <c r="G26" s="2"/>
      <c r="H26" s="2"/>
      <c r="I26" s="2"/>
    </row>
    <row r="28" spans="1:9" x14ac:dyDescent="0.25">
      <c r="A28" s="432" t="s">
        <v>138</v>
      </c>
      <c r="B28" s="433"/>
      <c r="C28" s="433"/>
      <c r="D28" s="433"/>
      <c r="E28" s="433"/>
      <c r="F28" s="433"/>
      <c r="G28" s="433"/>
      <c r="H28" s="433"/>
      <c r="I28" s="433"/>
    </row>
    <row r="29" spans="1:9" x14ac:dyDescent="0.25">
      <c r="A29" s="2" t="s">
        <v>22</v>
      </c>
      <c r="B29" s="2" t="s">
        <v>24</v>
      </c>
      <c r="C29" s="2" t="s">
        <v>23</v>
      </c>
      <c r="D29" s="2" t="s">
        <v>27</v>
      </c>
      <c r="E29" s="2" t="s">
        <v>25</v>
      </c>
      <c r="F29" s="2" t="s">
        <v>26</v>
      </c>
      <c r="G29" s="2" t="s">
        <v>29</v>
      </c>
      <c r="H29" s="2" t="s">
        <v>135</v>
      </c>
      <c r="I29" s="2" t="s">
        <v>136</v>
      </c>
    </row>
    <row r="30" spans="1:9" x14ac:dyDescent="0.25">
      <c r="A30" s="9" t="s">
        <v>346</v>
      </c>
      <c r="B30" s="9" t="s">
        <v>32</v>
      </c>
      <c r="C30" s="9" t="s">
        <v>36</v>
      </c>
      <c r="D30" s="9" t="s">
        <v>77</v>
      </c>
      <c r="E30" s="9" t="s">
        <v>347</v>
      </c>
      <c r="F30" s="9" t="s">
        <v>83</v>
      </c>
      <c r="G30" s="9">
        <v>1500</v>
      </c>
      <c r="H30" s="10">
        <v>-390</v>
      </c>
      <c r="I30" s="9"/>
    </row>
  </sheetData>
  <sheetProtection formatCells="0" formatColumns="0" formatRows="0" insertColumns="0" insertRows="0" insertHyperlinks="0" deleteColumns="0" deleteRows="0" sort="0" autoFilter="0" pivotTables="0"/>
  <mergeCells count="20">
    <mergeCell ref="A1:B1"/>
    <mergeCell ref="C1:E1"/>
    <mergeCell ref="A2:B2"/>
    <mergeCell ref="C2:E2"/>
    <mergeCell ref="A3:B3"/>
    <mergeCell ref="C3:E3"/>
    <mergeCell ref="A4:B4"/>
    <mergeCell ref="C4:E4"/>
    <mergeCell ref="A5:B5"/>
    <mergeCell ref="C5:E5"/>
    <mergeCell ref="A6:B6"/>
    <mergeCell ref="C6:E6"/>
    <mergeCell ref="A26:B26"/>
    <mergeCell ref="A28:I28"/>
    <mergeCell ref="A7:B7"/>
    <mergeCell ref="C7:E7"/>
    <mergeCell ref="A9:B9"/>
    <mergeCell ref="D11:E11"/>
    <mergeCell ref="A19:B19"/>
    <mergeCell ref="A21:B2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79DC8-7726-4D90-B4D2-EEFBF91004EB}">
  <dimension ref="A1:I53"/>
  <sheetViews>
    <sheetView topLeftCell="A19" workbookViewId="0">
      <selection activeCell="B30" sqref="B30:B41"/>
    </sheetView>
  </sheetViews>
  <sheetFormatPr defaultRowHeight="15" x14ac:dyDescent="0.25"/>
  <cols>
    <col min="1" max="1" width="18.5" style="1" bestFit="1" customWidth="1"/>
    <col min="2" max="2" width="13.375" style="1" bestFit="1" customWidth="1"/>
    <col min="3" max="3" width="14.375" style="1" bestFit="1" customWidth="1"/>
    <col min="4" max="4" width="79.375" style="1" bestFit="1" customWidth="1"/>
    <col min="5" max="5" width="11.25" style="1" bestFit="1" customWidth="1"/>
    <col min="6" max="6" width="36" style="1" bestFit="1" customWidth="1"/>
    <col min="7" max="7" width="6.125" style="1" bestFit="1" customWidth="1"/>
    <col min="8" max="8" width="8.125" style="1" bestFit="1" customWidth="1"/>
    <col min="9" max="9" width="17.5" style="1" bestFit="1" customWidth="1"/>
    <col min="10" max="16384" width="9" style="1"/>
  </cols>
  <sheetData>
    <row r="1" spans="1:9" x14ac:dyDescent="0.25">
      <c r="A1" s="435" t="s">
        <v>0</v>
      </c>
      <c r="B1" s="435"/>
      <c r="C1" s="435" t="s">
        <v>160</v>
      </c>
      <c r="D1" s="435"/>
      <c r="E1" s="435"/>
    </row>
    <row r="2" spans="1:9" x14ac:dyDescent="0.25">
      <c r="A2" s="435" t="s">
        <v>2</v>
      </c>
      <c r="B2" s="435"/>
      <c r="C2" s="435" t="s">
        <v>372</v>
      </c>
      <c r="D2" s="435"/>
      <c r="E2" s="435"/>
    </row>
    <row r="3" spans="1:9" x14ac:dyDescent="0.25">
      <c r="A3" s="435" t="s">
        <v>4</v>
      </c>
      <c r="B3" s="435"/>
      <c r="C3" s="435" t="s">
        <v>373</v>
      </c>
      <c r="D3" s="435"/>
      <c r="E3" s="435"/>
    </row>
    <row r="4" spans="1:9" x14ac:dyDescent="0.25">
      <c r="A4" s="435" t="s">
        <v>6</v>
      </c>
      <c r="B4" s="435"/>
      <c r="C4" s="436" t="s">
        <v>161</v>
      </c>
      <c r="D4" s="435"/>
      <c r="E4" s="435"/>
    </row>
    <row r="5" spans="1:9" x14ac:dyDescent="0.25">
      <c r="A5" s="435" t="s">
        <v>7</v>
      </c>
      <c r="B5" s="435"/>
      <c r="C5" s="435" t="s">
        <v>1</v>
      </c>
      <c r="D5" s="435"/>
      <c r="E5" s="435"/>
    </row>
    <row r="6" spans="1:9" x14ac:dyDescent="0.25">
      <c r="A6" s="435" t="s">
        <v>8</v>
      </c>
      <c r="B6" s="435"/>
      <c r="C6" s="435" t="s">
        <v>1</v>
      </c>
      <c r="D6" s="435"/>
      <c r="E6" s="435"/>
    </row>
    <row r="7" spans="1:9" x14ac:dyDescent="0.25">
      <c r="A7" s="435" t="s">
        <v>9</v>
      </c>
      <c r="B7" s="435"/>
      <c r="C7" s="435" t="s">
        <v>10</v>
      </c>
      <c r="D7" s="435"/>
      <c r="E7" s="435"/>
    </row>
    <row r="9" spans="1:9" ht="15.75" x14ac:dyDescent="0.25">
      <c r="A9" s="434" t="s">
        <v>11</v>
      </c>
      <c r="B9" s="434"/>
      <c r="C9" s="2"/>
      <c r="D9" s="2"/>
      <c r="E9" s="2"/>
      <c r="F9" s="2"/>
      <c r="G9" s="2"/>
      <c r="H9" s="2"/>
      <c r="I9" s="2"/>
    </row>
    <row r="11" spans="1:9" x14ac:dyDescent="0.25">
      <c r="A11" s="4" t="s">
        <v>115</v>
      </c>
      <c r="B11" s="5" t="s">
        <v>385</v>
      </c>
      <c r="D11" s="432" t="s">
        <v>117</v>
      </c>
      <c r="E11" s="433"/>
    </row>
    <row r="12" spans="1:9" x14ac:dyDescent="0.25">
      <c r="A12" s="9" t="s">
        <v>120</v>
      </c>
      <c r="B12" s="10" t="s">
        <v>386</v>
      </c>
      <c r="D12" s="2" t="s">
        <v>26</v>
      </c>
      <c r="E12" s="2" t="s">
        <v>118</v>
      </c>
    </row>
    <row r="13" spans="1:9" x14ac:dyDescent="0.25">
      <c r="A13" s="6" t="s">
        <v>14</v>
      </c>
      <c r="B13" s="7">
        <v>0</v>
      </c>
      <c r="D13" s="3" t="s">
        <v>119</v>
      </c>
      <c r="E13" s="3">
        <v>24</v>
      </c>
    </row>
    <row r="14" spans="1:9" x14ac:dyDescent="0.25">
      <c r="D14" s="3" t="s">
        <v>122</v>
      </c>
      <c r="E14" s="3">
        <v>16</v>
      </c>
    </row>
    <row r="15" spans="1:9" x14ac:dyDescent="0.25">
      <c r="D15" s="3" t="s">
        <v>123</v>
      </c>
      <c r="E15" s="3">
        <v>8</v>
      </c>
    </row>
    <row r="16" spans="1:9" x14ac:dyDescent="0.25">
      <c r="D16" s="3" t="s">
        <v>124</v>
      </c>
      <c r="E16" s="3">
        <v>0</v>
      </c>
    </row>
    <row r="17" spans="1:9" x14ac:dyDescent="0.25">
      <c r="D17" s="3" t="s">
        <v>125</v>
      </c>
      <c r="E17" s="3" t="s">
        <v>387</v>
      </c>
    </row>
    <row r="19" spans="1:9" ht="15.75" x14ac:dyDescent="0.25">
      <c r="A19" s="434" t="s">
        <v>15</v>
      </c>
      <c r="B19" s="434"/>
      <c r="C19" s="2"/>
      <c r="D19" s="2"/>
      <c r="E19" s="2"/>
      <c r="F19" s="2"/>
      <c r="G19" s="2"/>
      <c r="H19" s="2"/>
      <c r="I19" s="2"/>
    </row>
    <row r="21" spans="1:9" x14ac:dyDescent="0.25">
      <c r="D21" s="432" t="s">
        <v>127</v>
      </c>
      <c r="E21" s="433"/>
    </row>
    <row r="22" spans="1:9" x14ac:dyDescent="0.25">
      <c r="D22" s="11" t="s">
        <v>17</v>
      </c>
      <c r="E22" s="11" t="s">
        <v>18</v>
      </c>
    </row>
    <row r="23" spans="1:9" x14ac:dyDescent="0.25">
      <c r="D23" s="12" t="s">
        <v>164</v>
      </c>
      <c r="E23" s="13">
        <v>-4070</v>
      </c>
    </row>
    <row r="26" spans="1:9" ht="15.75" x14ac:dyDescent="0.25">
      <c r="A26" s="434" t="s">
        <v>133</v>
      </c>
      <c r="B26" s="434"/>
      <c r="C26" s="2"/>
      <c r="D26" s="2"/>
      <c r="E26" s="2"/>
      <c r="F26" s="2"/>
      <c r="G26" s="2"/>
      <c r="H26" s="2"/>
      <c r="I26" s="2"/>
    </row>
    <row r="28" spans="1:9" x14ac:dyDescent="0.25">
      <c r="A28" s="432" t="s">
        <v>134</v>
      </c>
      <c r="B28" s="433"/>
      <c r="C28" s="433"/>
      <c r="D28" s="433"/>
      <c r="E28" s="433"/>
      <c r="F28" s="433"/>
      <c r="G28" s="433"/>
      <c r="H28" s="433"/>
      <c r="I28" s="433"/>
    </row>
    <row r="29" spans="1:9" x14ac:dyDescent="0.25">
      <c r="A29" s="2" t="s">
        <v>22</v>
      </c>
      <c r="B29" s="2" t="s">
        <v>24</v>
      </c>
      <c r="C29" s="2" t="s">
        <v>23</v>
      </c>
      <c r="D29" s="2" t="s">
        <v>27</v>
      </c>
      <c r="E29" s="2" t="s">
        <v>25</v>
      </c>
      <c r="F29" s="2" t="s">
        <v>26</v>
      </c>
      <c r="G29" s="2" t="s">
        <v>29</v>
      </c>
      <c r="H29" s="2" t="s">
        <v>135</v>
      </c>
      <c r="I29" s="2" t="s">
        <v>136</v>
      </c>
    </row>
    <row r="30" spans="1:9" x14ac:dyDescent="0.25">
      <c r="A30" s="3" t="s">
        <v>324</v>
      </c>
      <c r="B30" s="3" t="s">
        <v>32</v>
      </c>
      <c r="C30" s="3" t="s">
        <v>43</v>
      </c>
      <c r="D30" s="3" t="s">
        <v>35</v>
      </c>
      <c r="E30" s="3" t="s">
        <v>321</v>
      </c>
      <c r="F30" s="3" t="s">
        <v>122</v>
      </c>
      <c r="G30" s="3">
        <v>1000</v>
      </c>
      <c r="H30" s="8">
        <v>370</v>
      </c>
      <c r="I30" s="3"/>
    </row>
    <row r="31" spans="1:9" x14ac:dyDescent="0.25">
      <c r="A31" s="3" t="s">
        <v>327</v>
      </c>
      <c r="B31" s="3" t="s">
        <v>32</v>
      </c>
      <c r="C31" s="3" t="s">
        <v>43</v>
      </c>
      <c r="D31" s="3" t="s">
        <v>35</v>
      </c>
      <c r="E31" s="3" t="s">
        <v>323</v>
      </c>
      <c r="F31" s="3" t="s">
        <v>122</v>
      </c>
      <c r="G31" s="3">
        <v>1000</v>
      </c>
      <c r="H31" s="8">
        <v>370</v>
      </c>
      <c r="I31" s="3"/>
    </row>
    <row r="32" spans="1:9" x14ac:dyDescent="0.25">
      <c r="A32" s="3" t="s">
        <v>330</v>
      </c>
      <c r="B32" s="3" t="s">
        <v>32</v>
      </c>
      <c r="C32" s="3" t="s">
        <v>43</v>
      </c>
      <c r="D32" s="3" t="s">
        <v>35</v>
      </c>
      <c r="E32" s="3" t="s">
        <v>331</v>
      </c>
      <c r="F32" s="3" t="s">
        <v>122</v>
      </c>
      <c r="G32" s="3">
        <v>1000</v>
      </c>
      <c r="H32" s="8">
        <v>370</v>
      </c>
      <c r="I32" s="3"/>
    </row>
    <row r="33" spans="1:9" x14ac:dyDescent="0.25">
      <c r="A33" s="3" t="s">
        <v>332</v>
      </c>
      <c r="B33" s="3" t="s">
        <v>32</v>
      </c>
      <c r="C33" s="3" t="s">
        <v>43</v>
      </c>
      <c r="D33" s="3" t="s">
        <v>35</v>
      </c>
      <c r="E33" s="3" t="s">
        <v>319</v>
      </c>
      <c r="F33" s="3" t="s">
        <v>122</v>
      </c>
      <c r="G33" s="3">
        <v>1000</v>
      </c>
      <c r="H33" s="8">
        <v>370</v>
      </c>
      <c r="I33" s="3"/>
    </row>
    <row r="34" spans="1:9" x14ac:dyDescent="0.25">
      <c r="A34" s="3" t="s">
        <v>334</v>
      </c>
      <c r="B34" s="3" t="s">
        <v>32</v>
      </c>
      <c r="C34" s="3" t="s">
        <v>43</v>
      </c>
      <c r="D34" s="3" t="s">
        <v>35</v>
      </c>
      <c r="E34" s="3" t="s">
        <v>335</v>
      </c>
      <c r="F34" s="3" t="s">
        <v>122</v>
      </c>
      <c r="G34" s="3">
        <v>1000</v>
      </c>
      <c r="H34" s="8">
        <v>370</v>
      </c>
      <c r="I34" s="3"/>
    </row>
    <row r="35" spans="1:9" x14ac:dyDescent="0.25">
      <c r="A35" s="3" t="s">
        <v>337</v>
      </c>
      <c r="B35" s="3" t="s">
        <v>32</v>
      </c>
      <c r="C35" s="3" t="s">
        <v>43</v>
      </c>
      <c r="D35" s="3" t="s">
        <v>35</v>
      </c>
      <c r="E35" s="3" t="s">
        <v>319</v>
      </c>
      <c r="F35" s="3" t="s">
        <v>122</v>
      </c>
      <c r="G35" s="3">
        <v>1000</v>
      </c>
      <c r="H35" s="8">
        <v>370</v>
      </c>
      <c r="I35" s="3"/>
    </row>
    <row r="36" spans="1:9" x14ac:dyDescent="0.25">
      <c r="A36" s="3" t="s">
        <v>318</v>
      </c>
      <c r="B36" s="3" t="s">
        <v>32</v>
      </c>
      <c r="C36" s="3" t="s">
        <v>43</v>
      </c>
      <c r="D36" s="3" t="s">
        <v>35</v>
      </c>
      <c r="E36" s="3" t="s">
        <v>319</v>
      </c>
      <c r="F36" s="3" t="s">
        <v>122</v>
      </c>
      <c r="G36" s="3">
        <v>1000</v>
      </c>
      <c r="H36" s="8">
        <v>370</v>
      </c>
      <c r="I36" s="3"/>
    </row>
    <row r="37" spans="1:9" x14ac:dyDescent="0.25">
      <c r="A37" s="3" t="s">
        <v>322</v>
      </c>
      <c r="B37" s="3" t="s">
        <v>32</v>
      </c>
      <c r="C37" s="3" t="s">
        <v>43</v>
      </c>
      <c r="D37" s="3" t="s">
        <v>35</v>
      </c>
      <c r="E37" s="3" t="s">
        <v>323</v>
      </c>
      <c r="F37" s="3" t="s">
        <v>122</v>
      </c>
      <c r="G37" s="3">
        <v>300</v>
      </c>
      <c r="H37" s="8">
        <v>270</v>
      </c>
      <c r="I37" s="3"/>
    </row>
    <row r="38" spans="1:9" x14ac:dyDescent="0.25">
      <c r="A38" s="3" t="s">
        <v>320</v>
      </c>
      <c r="B38" s="3" t="s">
        <v>32</v>
      </c>
      <c r="C38" s="3" t="s">
        <v>43</v>
      </c>
      <c r="D38" s="3" t="s">
        <v>35</v>
      </c>
      <c r="E38" s="3" t="s">
        <v>321</v>
      </c>
      <c r="F38" s="3" t="s">
        <v>122</v>
      </c>
      <c r="G38" s="3">
        <v>300</v>
      </c>
      <c r="H38" s="8">
        <v>270</v>
      </c>
      <c r="I38" s="3"/>
    </row>
    <row r="39" spans="1:9" x14ac:dyDescent="0.25">
      <c r="A39" s="3" t="s">
        <v>341</v>
      </c>
      <c r="B39" s="3" t="s">
        <v>32</v>
      </c>
      <c r="C39" s="3" t="s">
        <v>43</v>
      </c>
      <c r="D39" s="3" t="s">
        <v>35</v>
      </c>
      <c r="E39" s="3" t="s">
        <v>323</v>
      </c>
      <c r="F39" s="3" t="s">
        <v>122</v>
      </c>
      <c r="G39" s="3">
        <v>150</v>
      </c>
      <c r="H39" s="8">
        <v>200</v>
      </c>
      <c r="I39" s="3"/>
    </row>
    <row r="40" spans="1:9" x14ac:dyDescent="0.25">
      <c r="A40" s="3" t="s">
        <v>342</v>
      </c>
      <c r="B40" s="3" t="s">
        <v>32</v>
      </c>
      <c r="C40" s="3" t="s">
        <v>43</v>
      </c>
      <c r="D40" s="3" t="s">
        <v>35</v>
      </c>
      <c r="E40" s="3" t="s">
        <v>319</v>
      </c>
      <c r="F40" s="3" t="s">
        <v>122</v>
      </c>
      <c r="G40" s="3">
        <v>150</v>
      </c>
      <c r="H40" s="8">
        <v>200</v>
      </c>
      <c r="I40" s="3"/>
    </row>
    <row r="41" spans="1:9" x14ac:dyDescent="0.25">
      <c r="A41" s="3" t="s">
        <v>345</v>
      </c>
      <c r="B41" s="3" t="s">
        <v>32</v>
      </c>
      <c r="C41" s="3" t="s">
        <v>43</v>
      </c>
      <c r="D41" s="3" t="s">
        <v>35</v>
      </c>
      <c r="E41" s="3" t="s">
        <v>321</v>
      </c>
      <c r="F41" s="3" t="s">
        <v>122</v>
      </c>
      <c r="G41" s="3">
        <v>150</v>
      </c>
      <c r="H41" s="8">
        <v>200</v>
      </c>
      <c r="I41" s="3"/>
    </row>
    <row r="42" spans="1:9" x14ac:dyDescent="0.25">
      <c r="A42" s="3" t="s">
        <v>324</v>
      </c>
      <c r="B42" s="3" t="s">
        <v>37</v>
      </c>
      <c r="C42" s="3" t="s">
        <v>43</v>
      </c>
      <c r="D42" s="3" t="s">
        <v>35</v>
      </c>
      <c r="E42" s="3" t="s">
        <v>321</v>
      </c>
      <c r="F42" s="3" t="s">
        <v>122</v>
      </c>
      <c r="G42" s="3">
        <v>1</v>
      </c>
      <c r="H42" s="8">
        <v>85</v>
      </c>
      <c r="I42" s="3"/>
    </row>
    <row r="43" spans="1:9" x14ac:dyDescent="0.25">
      <c r="A43" s="3" t="s">
        <v>322</v>
      </c>
      <c r="B43" s="3" t="s">
        <v>37</v>
      </c>
      <c r="C43" s="3" t="s">
        <v>43</v>
      </c>
      <c r="D43" s="3" t="s">
        <v>35</v>
      </c>
      <c r="E43" s="3" t="s">
        <v>323</v>
      </c>
      <c r="F43" s="3" t="s">
        <v>122</v>
      </c>
      <c r="G43" s="3">
        <v>1</v>
      </c>
      <c r="H43" s="8">
        <v>85</v>
      </c>
      <c r="I43" s="3"/>
    </row>
    <row r="44" spans="1:9" x14ac:dyDescent="0.25">
      <c r="A44" s="3" t="s">
        <v>320</v>
      </c>
      <c r="B44" s="3" t="s">
        <v>37</v>
      </c>
      <c r="C44" s="3" t="s">
        <v>43</v>
      </c>
      <c r="D44" s="3" t="s">
        <v>35</v>
      </c>
      <c r="E44" s="3" t="s">
        <v>321</v>
      </c>
      <c r="F44" s="3" t="s">
        <v>122</v>
      </c>
      <c r="G44" s="3">
        <v>1</v>
      </c>
      <c r="H44" s="8">
        <v>85</v>
      </c>
      <c r="I44" s="3"/>
    </row>
    <row r="45" spans="1:9" x14ac:dyDescent="0.25">
      <c r="A45" s="3" t="s">
        <v>318</v>
      </c>
      <c r="B45" s="3" t="s">
        <v>37</v>
      </c>
      <c r="C45" s="3" t="s">
        <v>43</v>
      </c>
      <c r="D45" s="3" t="s">
        <v>35</v>
      </c>
      <c r="E45" s="3" t="s">
        <v>319</v>
      </c>
      <c r="F45" s="3" t="s">
        <v>122</v>
      </c>
      <c r="G45" s="3">
        <v>1</v>
      </c>
      <c r="H45" s="8">
        <v>85</v>
      </c>
      <c r="I45" s="3"/>
    </row>
    <row r="46" spans="1:9" x14ac:dyDescent="0.25">
      <c r="A46" s="9" t="s">
        <v>354</v>
      </c>
      <c r="B46" s="9" t="s">
        <v>32</v>
      </c>
      <c r="C46" s="9" t="s">
        <v>43</v>
      </c>
      <c r="D46" s="9" t="s">
        <v>35</v>
      </c>
      <c r="E46" s="9" t="s">
        <v>321</v>
      </c>
      <c r="F46" s="9" t="s">
        <v>93</v>
      </c>
      <c r="G46" s="9">
        <v>1000</v>
      </c>
      <c r="H46" s="10">
        <v>0</v>
      </c>
      <c r="I46" s="9"/>
    </row>
    <row r="47" spans="1:9" x14ac:dyDescent="0.25">
      <c r="A47" s="9" t="s">
        <v>356</v>
      </c>
      <c r="B47" s="9" t="s">
        <v>32</v>
      </c>
      <c r="C47" s="9" t="s">
        <v>43</v>
      </c>
      <c r="D47" s="9" t="s">
        <v>35</v>
      </c>
      <c r="E47" s="9" t="s">
        <v>319</v>
      </c>
      <c r="F47" s="9" t="s">
        <v>108</v>
      </c>
      <c r="G47" s="9">
        <v>1000</v>
      </c>
      <c r="H47" s="10">
        <v>0</v>
      </c>
      <c r="I47" s="9"/>
    </row>
    <row r="48" spans="1:9" x14ac:dyDescent="0.25">
      <c r="A48" s="9" t="s">
        <v>359</v>
      </c>
      <c r="B48" s="9" t="s">
        <v>32</v>
      </c>
      <c r="C48" s="9" t="s">
        <v>43</v>
      </c>
      <c r="D48" s="9" t="s">
        <v>35</v>
      </c>
      <c r="E48" s="9" t="s">
        <v>335</v>
      </c>
      <c r="F48" s="9" t="s">
        <v>93</v>
      </c>
      <c r="G48" s="9">
        <v>1000</v>
      </c>
      <c r="H48" s="10">
        <v>0</v>
      </c>
      <c r="I48" s="9"/>
    </row>
    <row r="49" spans="1:9" x14ac:dyDescent="0.25">
      <c r="A49" s="9" t="s">
        <v>353</v>
      </c>
      <c r="B49" s="9" t="s">
        <v>32</v>
      </c>
      <c r="C49" s="9" t="s">
        <v>43</v>
      </c>
      <c r="D49" s="9" t="s">
        <v>35</v>
      </c>
      <c r="E49" s="9" t="s">
        <v>323</v>
      </c>
      <c r="F49" s="9" t="s">
        <v>108</v>
      </c>
      <c r="G49" s="9">
        <v>300</v>
      </c>
      <c r="H49" s="10">
        <v>0</v>
      </c>
      <c r="I49" s="9"/>
    </row>
    <row r="50" spans="1:9" x14ac:dyDescent="0.25">
      <c r="A50" s="9" t="s">
        <v>95</v>
      </c>
      <c r="B50" s="9" t="s">
        <v>74</v>
      </c>
      <c r="C50" s="9" t="s">
        <v>31</v>
      </c>
      <c r="D50" s="9" t="s">
        <v>35</v>
      </c>
      <c r="E50" s="9" t="s">
        <v>367</v>
      </c>
      <c r="F50" s="9" t="s">
        <v>93</v>
      </c>
      <c r="G50" s="9">
        <v>5</v>
      </c>
      <c r="H50" s="10">
        <v>0</v>
      </c>
      <c r="I50" s="9"/>
    </row>
    <row r="51" spans="1:9" x14ac:dyDescent="0.25">
      <c r="A51" s="9" t="s">
        <v>353</v>
      </c>
      <c r="B51" s="9" t="s">
        <v>74</v>
      </c>
      <c r="C51" s="9" t="s">
        <v>43</v>
      </c>
      <c r="D51" s="9" t="s">
        <v>35</v>
      </c>
      <c r="E51" s="9" t="s">
        <v>323</v>
      </c>
      <c r="F51" s="9" t="s">
        <v>108</v>
      </c>
      <c r="G51" s="9">
        <v>5</v>
      </c>
      <c r="H51" s="10">
        <v>0</v>
      </c>
      <c r="I51" s="9"/>
    </row>
    <row r="52" spans="1:9" x14ac:dyDescent="0.25">
      <c r="A52" s="9" t="s">
        <v>356</v>
      </c>
      <c r="B52" s="9" t="s">
        <v>74</v>
      </c>
      <c r="C52" s="9" t="s">
        <v>43</v>
      </c>
      <c r="D52" s="9" t="s">
        <v>35</v>
      </c>
      <c r="E52" s="9" t="s">
        <v>319</v>
      </c>
      <c r="F52" s="9" t="s">
        <v>108</v>
      </c>
      <c r="G52" s="9">
        <v>5</v>
      </c>
      <c r="H52" s="10">
        <v>0</v>
      </c>
      <c r="I52" s="9"/>
    </row>
    <row r="53" spans="1:9" x14ac:dyDescent="0.25">
      <c r="A53" s="9" t="s">
        <v>354</v>
      </c>
      <c r="B53" s="9" t="s">
        <v>74</v>
      </c>
      <c r="C53" s="9" t="s">
        <v>43</v>
      </c>
      <c r="D53" s="9" t="s">
        <v>35</v>
      </c>
      <c r="E53" s="9" t="s">
        <v>321</v>
      </c>
      <c r="F53" s="9" t="s">
        <v>93</v>
      </c>
      <c r="G53" s="9">
        <v>5</v>
      </c>
      <c r="H53" s="10">
        <v>0</v>
      </c>
      <c r="I53" s="9"/>
    </row>
  </sheetData>
  <sheetProtection formatCells="0" formatColumns="0" formatRows="0" insertColumns="0" insertRows="0" insertHyperlinks="0" deleteColumns="0" deleteRows="0" sort="0" autoFilter="0" pivotTables="0"/>
  <mergeCells count="20">
    <mergeCell ref="A1:B1"/>
    <mergeCell ref="C1:E1"/>
    <mergeCell ref="A2:B2"/>
    <mergeCell ref="C2:E2"/>
    <mergeCell ref="A3:B3"/>
    <mergeCell ref="C3:E3"/>
    <mergeCell ref="A4:B4"/>
    <mergeCell ref="C4:E4"/>
    <mergeCell ref="A5:B5"/>
    <mergeCell ref="C5:E5"/>
    <mergeCell ref="A6:B6"/>
    <mergeCell ref="C6:E6"/>
    <mergeCell ref="A26:B26"/>
    <mergeCell ref="A28:I28"/>
    <mergeCell ref="A7:B7"/>
    <mergeCell ref="C7:E7"/>
    <mergeCell ref="A9:B9"/>
    <mergeCell ref="D11:E11"/>
    <mergeCell ref="A19:B19"/>
    <mergeCell ref="D21:E2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3E9A0-2670-4449-A692-0E9033778E37}">
  <dimension ref="A1:I31"/>
  <sheetViews>
    <sheetView workbookViewId="0">
      <selection activeCell="A31" sqref="A31"/>
    </sheetView>
  </sheetViews>
  <sheetFormatPr defaultRowHeight="15" x14ac:dyDescent="0.25"/>
  <cols>
    <col min="1" max="1" width="16.375" style="1" bestFit="1" customWidth="1"/>
    <col min="2" max="2" width="13.375" style="1" bestFit="1" customWidth="1"/>
    <col min="3" max="3" width="14.375" style="1" bestFit="1" customWidth="1"/>
    <col min="4" max="4" width="76.25" style="1" bestFit="1" customWidth="1"/>
    <col min="5" max="5" width="10.25" style="1" bestFit="1" customWidth="1"/>
    <col min="6" max="6" width="28.875" style="1" bestFit="1" customWidth="1"/>
    <col min="7" max="7" width="6.125" style="1" bestFit="1" customWidth="1"/>
    <col min="8" max="8" width="8.125" style="1" bestFit="1" customWidth="1"/>
    <col min="9" max="9" width="17.5" style="1" bestFit="1" customWidth="1"/>
    <col min="10" max="16384" width="9" style="1"/>
  </cols>
  <sheetData>
    <row r="1" spans="1:9" x14ac:dyDescent="0.25">
      <c r="A1" s="435" t="s">
        <v>0</v>
      </c>
      <c r="B1" s="435"/>
      <c r="C1" s="435" t="s">
        <v>382</v>
      </c>
      <c r="D1" s="435"/>
      <c r="E1" s="435"/>
    </row>
    <row r="2" spans="1:9" x14ac:dyDescent="0.25">
      <c r="A2" s="435" t="s">
        <v>2</v>
      </c>
      <c r="B2" s="435"/>
      <c r="C2" s="435" t="s">
        <v>372</v>
      </c>
      <c r="D2" s="435"/>
      <c r="E2" s="435"/>
    </row>
    <row r="3" spans="1:9" x14ac:dyDescent="0.25">
      <c r="A3" s="435" t="s">
        <v>4</v>
      </c>
      <c r="B3" s="435"/>
      <c r="C3" s="435" t="s">
        <v>373</v>
      </c>
      <c r="D3" s="435"/>
      <c r="E3" s="435"/>
    </row>
    <row r="4" spans="1:9" x14ac:dyDescent="0.25">
      <c r="A4" s="435" t="s">
        <v>6</v>
      </c>
      <c r="B4" s="435"/>
      <c r="C4" s="436">
        <v>66094</v>
      </c>
      <c r="D4" s="435"/>
      <c r="E4" s="435"/>
    </row>
    <row r="5" spans="1:9" x14ac:dyDescent="0.25">
      <c r="A5" s="435" t="s">
        <v>7</v>
      </c>
      <c r="B5" s="435"/>
      <c r="C5" s="435" t="s">
        <v>1</v>
      </c>
      <c r="D5" s="435"/>
      <c r="E5" s="435"/>
    </row>
    <row r="6" spans="1:9" x14ac:dyDescent="0.25">
      <c r="A6" s="435" t="s">
        <v>8</v>
      </c>
      <c r="B6" s="435"/>
      <c r="C6" s="435" t="s">
        <v>1</v>
      </c>
      <c r="D6" s="435"/>
      <c r="E6" s="435"/>
    </row>
    <row r="7" spans="1:9" x14ac:dyDescent="0.25">
      <c r="A7" s="435" t="s">
        <v>9</v>
      </c>
      <c r="B7" s="435"/>
      <c r="C7" s="435" t="s">
        <v>10</v>
      </c>
      <c r="D7" s="435"/>
      <c r="E7" s="435"/>
    </row>
    <row r="9" spans="1:9" ht="15.75" x14ac:dyDescent="0.25">
      <c r="A9" s="434" t="s">
        <v>11</v>
      </c>
      <c r="B9" s="434"/>
      <c r="C9" s="2"/>
      <c r="D9" s="2"/>
      <c r="E9" s="2"/>
      <c r="F9" s="2"/>
      <c r="G9" s="2"/>
      <c r="H9" s="2"/>
      <c r="I9" s="2"/>
    </row>
    <row r="11" spans="1:9" x14ac:dyDescent="0.25">
      <c r="A11" s="4" t="s">
        <v>115</v>
      </c>
      <c r="B11" s="5">
        <v>400</v>
      </c>
      <c r="D11" s="432" t="s">
        <v>117</v>
      </c>
      <c r="E11" s="433"/>
    </row>
    <row r="12" spans="1:9" x14ac:dyDescent="0.25">
      <c r="A12" s="9" t="s">
        <v>120</v>
      </c>
      <c r="B12" s="10">
        <v>-400</v>
      </c>
      <c r="D12" s="2" t="s">
        <v>26</v>
      </c>
      <c r="E12" s="2" t="s">
        <v>118</v>
      </c>
    </row>
    <row r="13" spans="1:9" x14ac:dyDescent="0.25">
      <c r="A13" s="6" t="s">
        <v>14</v>
      </c>
      <c r="B13" s="7">
        <v>0</v>
      </c>
      <c r="D13" s="3" t="s">
        <v>119</v>
      </c>
      <c r="E13" s="3">
        <v>2</v>
      </c>
    </row>
    <row r="14" spans="1:9" x14ac:dyDescent="0.25">
      <c r="D14" s="3" t="s">
        <v>122</v>
      </c>
      <c r="E14" s="3">
        <v>1</v>
      </c>
    </row>
    <row r="15" spans="1:9" x14ac:dyDescent="0.25">
      <c r="D15" s="3" t="s">
        <v>123</v>
      </c>
      <c r="E15" s="3">
        <v>1</v>
      </c>
    </row>
    <row r="16" spans="1:9" x14ac:dyDescent="0.25">
      <c r="D16" s="3" t="s">
        <v>124</v>
      </c>
      <c r="E16" s="3">
        <v>0</v>
      </c>
    </row>
    <row r="17" spans="1:9" x14ac:dyDescent="0.25">
      <c r="D17" s="3" t="s">
        <v>125</v>
      </c>
      <c r="E17" s="3" t="s">
        <v>383</v>
      </c>
    </row>
    <row r="19" spans="1:9" ht="15.75" x14ac:dyDescent="0.25">
      <c r="A19" s="434" t="s">
        <v>15</v>
      </c>
      <c r="B19" s="434"/>
      <c r="C19" s="2"/>
      <c r="D19" s="2"/>
      <c r="E19" s="2"/>
      <c r="F19" s="2"/>
      <c r="G19" s="2"/>
      <c r="H19" s="2"/>
      <c r="I19" s="2"/>
    </row>
    <row r="21" spans="1:9" x14ac:dyDescent="0.25">
      <c r="D21" s="432" t="s">
        <v>127</v>
      </c>
      <c r="E21" s="433"/>
    </row>
    <row r="22" spans="1:9" x14ac:dyDescent="0.25">
      <c r="D22" s="11" t="s">
        <v>17</v>
      </c>
      <c r="E22" s="11" t="s">
        <v>18</v>
      </c>
    </row>
    <row r="23" spans="1:9" x14ac:dyDescent="0.25">
      <c r="D23" s="12" t="s">
        <v>384</v>
      </c>
      <c r="E23" s="13">
        <v>-400</v>
      </c>
    </row>
    <row r="26" spans="1:9" ht="15.75" x14ac:dyDescent="0.25">
      <c r="A26" s="434" t="s">
        <v>133</v>
      </c>
      <c r="B26" s="434"/>
      <c r="C26" s="2"/>
      <c r="D26" s="2"/>
      <c r="E26" s="2"/>
      <c r="F26" s="2"/>
      <c r="G26" s="2"/>
      <c r="H26" s="2"/>
      <c r="I26" s="2"/>
    </row>
    <row r="28" spans="1:9" x14ac:dyDescent="0.25">
      <c r="A28" s="432" t="s">
        <v>134</v>
      </c>
      <c r="B28" s="433"/>
      <c r="C28" s="433"/>
      <c r="D28" s="433"/>
      <c r="E28" s="433"/>
      <c r="F28" s="433"/>
      <c r="G28" s="433"/>
      <c r="H28" s="433"/>
      <c r="I28" s="433"/>
    </row>
    <row r="29" spans="1:9" x14ac:dyDescent="0.25">
      <c r="A29" s="2" t="s">
        <v>22</v>
      </c>
      <c r="B29" s="2" t="s">
        <v>24</v>
      </c>
      <c r="C29" s="2" t="s">
        <v>23</v>
      </c>
      <c r="D29" s="2" t="s">
        <v>27</v>
      </c>
      <c r="E29" s="2" t="s">
        <v>25</v>
      </c>
      <c r="F29" s="2" t="s">
        <v>26</v>
      </c>
      <c r="G29" s="2" t="s">
        <v>29</v>
      </c>
      <c r="H29" s="2" t="s">
        <v>135</v>
      </c>
      <c r="I29" s="2" t="s">
        <v>136</v>
      </c>
    </row>
    <row r="30" spans="1:9" x14ac:dyDescent="0.25">
      <c r="A30" s="3" t="s">
        <v>325</v>
      </c>
      <c r="B30" s="3" t="s">
        <v>32</v>
      </c>
      <c r="C30" s="3" t="s">
        <v>43</v>
      </c>
      <c r="D30" s="3" t="s">
        <v>35</v>
      </c>
      <c r="E30" s="3" t="s">
        <v>319</v>
      </c>
      <c r="F30" s="3" t="s">
        <v>122</v>
      </c>
      <c r="G30" s="3">
        <v>1500</v>
      </c>
      <c r="H30" s="8">
        <v>400</v>
      </c>
      <c r="I30" s="3"/>
    </row>
    <row r="31" spans="1:9" x14ac:dyDescent="0.25">
      <c r="A31" s="9" t="s">
        <v>350</v>
      </c>
      <c r="B31" s="9" t="s">
        <v>32</v>
      </c>
      <c r="C31" s="9" t="s">
        <v>43</v>
      </c>
      <c r="D31" s="9" t="s">
        <v>35</v>
      </c>
      <c r="E31" s="9" t="s">
        <v>321</v>
      </c>
      <c r="F31" s="9" t="s">
        <v>351</v>
      </c>
      <c r="G31" s="9">
        <v>1000</v>
      </c>
      <c r="H31" s="10">
        <v>0</v>
      </c>
      <c r="I31" s="9"/>
    </row>
  </sheetData>
  <sheetProtection formatCells="0" formatColumns="0" formatRows="0" insertColumns="0" insertRows="0" insertHyperlinks="0" deleteColumns="0" deleteRows="0" sort="0" autoFilter="0" pivotTables="0"/>
  <mergeCells count="20">
    <mergeCell ref="A1:B1"/>
    <mergeCell ref="C1:E1"/>
    <mergeCell ref="A2:B2"/>
    <mergeCell ref="C2:E2"/>
    <mergeCell ref="A3:B3"/>
    <mergeCell ref="C3:E3"/>
    <mergeCell ref="A4:B4"/>
    <mergeCell ref="C4:E4"/>
    <mergeCell ref="A5:B5"/>
    <mergeCell ref="C5:E5"/>
    <mergeCell ref="A6:B6"/>
    <mergeCell ref="C6:E6"/>
    <mergeCell ref="A26:B26"/>
    <mergeCell ref="A28:I28"/>
    <mergeCell ref="A7:B7"/>
    <mergeCell ref="C7:E7"/>
    <mergeCell ref="A9:B9"/>
    <mergeCell ref="D11:E11"/>
    <mergeCell ref="A19:B19"/>
    <mergeCell ref="D21:E2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81B04-CD22-4B2B-8B36-3C1098DF51D8}">
  <dimension ref="A1:I32"/>
  <sheetViews>
    <sheetView workbookViewId="0">
      <selection activeCell="A29" sqref="A29"/>
    </sheetView>
  </sheetViews>
  <sheetFormatPr defaultRowHeight="15" x14ac:dyDescent="0.25"/>
  <cols>
    <col min="1" max="1" width="16.375" style="1" bestFit="1" customWidth="1"/>
    <col min="2" max="2" width="13.375" style="1" bestFit="1" customWidth="1"/>
    <col min="3" max="3" width="14.375" style="1" bestFit="1" customWidth="1"/>
    <col min="4" max="4" width="81.5" style="1" bestFit="1" customWidth="1"/>
    <col min="5" max="5" width="11.25" style="1" bestFit="1" customWidth="1"/>
    <col min="6" max="6" width="9.25" style="1" bestFit="1" customWidth="1"/>
    <col min="7" max="7" width="6.125" style="1" bestFit="1" customWidth="1"/>
    <col min="8" max="8" width="8.125" style="1" bestFit="1" customWidth="1"/>
    <col min="9" max="9" width="17.5" style="1" bestFit="1" customWidth="1"/>
    <col min="10" max="16384" width="9" style="1"/>
  </cols>
  <sheetData>
    <row r="1" spans="1:9" x14ac:dyDescent="0.25">
      <c r="A1" s="435" t="s">
        <v>0</v>
      </c>
      <c r="B1" s="435"/>
      <c r="C1" s="435" t="s">
        <v>151</v>
      </c>
      <c r="D1" s="435"/>
      <c r="E1" s="435"/>
    </row>
    <row r="2" spans="1:9" x14ac:dyDescent="0.25">
      <c r="A2" s="435" t="s">
        <v>2</v>
      </c>
      <c r="B2" s="435"/>
      <c r="C2" s="435" t="s">
        <v>372</v>
      </c>
      <c r="D2" s="435"/>
      <c r="E2" s="435"/>
    </row>
    <row r="3" spans="1:9" x14ac:dyDescent="0.25">
      <c r="A3" s="435" t="s">
        <v>4</v>
      </c>
      <c r="B3" s="435"/>
      <c r="C3" s="435" t="s">
        <v>373</v>
      </c>
      <c r="D3" s="435"/>
      <c r="E3" s="435"/>
    </row>
    <row r="4" spans="1:9" x14ac:dyDescent="0.25">
      <c r="A4" s="435" t="s">
        <v>6</v>
      </c>
      <c r="B4" s="435"/>
      <c r="C4" s="436">
        <v>66062</v>
      </c>
      <c r="D4" s="435"/>
      <c r="E4" s="435"/>
    </row>
    <row r="5" spans="1:9" x14ac:dyDescent="0.25">
      <c r="A5" s="435" t="s">
        <v>7</v>
      </c>
      <c r="B5" s="435"/>
      <c r="C5" s="435" t="s">
        <v>1</v>
      </c>
      <c r="D5" s="435"/>
      <c r="E5" s="435"/>
    </row>
    <row r="6" spans="1:9" x14ac:dyDescent="0.25">
      <c r="A6" s="435" t="s">
        <v>8</v>
      </c>
      <c r="B6" s="435"/>
      <c r="C6" s="435" t="s">
        <v>1</v>
      </c>
      <c r="D6" s="435"/>
      <c r="E6" s="435"/>
    </row>
    <row r="7" spans="1:9" x14ac:dyDescent="0.25">
      <c r="A7" s="435" t="s">
        <v>9</v>
      </c>
      <c r="B7" s="435"/>
      <c r="C7" s="435" t="s">
        <v>10</v>
      </c>
      <c r="D7" s="435"/>
      <c r="E7" s="435"/>
    </row>
    <row r="9" spans="1:9" ht="15.75" x14ac:dyDescent="0.25">
      <c r="A9" s="434" t="s">
        <v>11</v>
      </c>
      <c r="B9" s="434"/>
      <c r="C9" s="2"/>
      <c r="D9" s="2"/>
      <c r="E9" s="2"/>
      <c r="F9" s="2"/>
      <c r="G9" s="2"/>
      <c r="H9" s="2"/>
      <c r="I9" s="2"/>
    </row>
    <row r="11" spans="1:9" x14ac:dyDescent="0.25">
      <c r="A11" s="4" t="s">
        <v>115</v>
      </c>
      <c r="B11" s="5" t="s">
        <v>380</v>
      </c>
      <c r="D11" s="432" t="s">
        <v>117</v>
      </c>
      <c r="E11" s="433"/>
    </row>
    <row r="12" spans="1:9" x14ac:dyDescent="0.25">
      <c r="A12" s="9" t="s">
        <v>120</v>
      </c>
      <c r="B12" s="10" t="s">
        <v>381</v>
      </c>
      <c r="D12" s="2" t="s">
        <v>26</v>
      </c>
      <c r="E12" s="2" t="s">
        <v>118</v>
      </c>
    </row>
    <row r="13" spans="1:9" x14ac:dyDescent="0.25">
      <c r="A13" s="6" t="s">
        <v>14</v>
      </c>
      <c r="B13" s="7">
        <v>0</v>
      </c>
      <c r="D13" s="3" t="s">
        <v>119</v>
      </c>
      <c r="E13" s="3">
        <v>3</v>
      </c>
    </row>
    <row r="14" spans="1:9" x14ac:dyDescent="0.25">
      <c r="D14" s="3" t="s">
        <v>122</v>
      </c>
      <c r="E14" s="3">
        <v>3</v>
      </c>
    </row>
    <row r="15" spans="1:9" x14ac:dyDescent="0.25">
      <c r="D15" s="3" t="s">
        <v>123</v>
      </c>
      <c r="E15" s="3">
        <v>0</v>
      </c>
    </row>
    <row r="16" spans="1:9" x14ac:dyDescent="0.25">
      <c r="D16" s="3" t="s">
        <v>124</v>
      </c>
      <c r="E16" s="3">
        <v>0</v>
      </c>
    </row>
    <row r="17" spans="1:9" x14ac:dyDescent="0.25">
      <c r="D17" s="3" t="s">
        <v>125</v>
      </c>
      <c r="E17" s="3" t="s">
        <v>148</v>
      </c>
    </row>
    <row r="19" spans="1:9" ht="15.75" x14ac:dyDescent="0.25">
      <c r="A19" s="434" t="s">
        <v>15</v>
      </c>
      <c r="B19" s="434"/>
      <c r="C19" s="2"/>
      <c r="D19" s="2"/>
      <c r="E19" s="2"/>
      <c r="F19" s="2"/>
      <c r="G19" s="2"/>
      <c r="H19" s="2"/>
      <c r="I19" s="2"/>
    </row>
    <row r="21" spans="1:9" x14ac:dyDescent="0.25">
      <c r="D21" s="432" t="s">
        <v>127</v>
      </c>
      <c r="E21" s="433"/>
    </row>
    <row r="22" spans="1:9" x14ac:dyDescent="0.25">
      <c r="D22" s="11" t="s">
        <v>17</v>
      </c>
      <c r="E22" s="11" t="s">
        <v>18</v>
      </c>
    </row>
    <row r="23" spans="1:9" x14ac:dyDescent="0.25">
      <c r="D23" s="12" t="s">
        <v>156</v>
      </c>
      <c r="E23" s="13">
        <v>-1010</v>
      </c>
    </row>
    <row r="26" spans="1:9" ht="15.75" x14ac:dyDescent="0.25">
      <c r="A26" s="434" t="s">
        <v>133</v>
      </c>
      <c r="B26" s="434"/>
      <c r="C26" s="2"/>
      <c r="D26" s="2"/>
      <c r="E26" s="2"/>
      <c r="F26" s="2"/>
      <c r="G26" s="2"/>
      <c r="H26" s="2"/>
      <c r="I26" s="2"/>
    </row>
    <row r="28" spans="1:9" x14ac:dyDescent="0.25">
      <c r="A28" s="432" t="s">
        <v>134</v>
      </c>
      <c r="B28" s="433"/>
      <c r="C28" s="433"/>
      <c r="D28" s="433"/>
      <c r="E28" s="433"/>
      <c r="F28" s="433"/>
      <c r="G28" s="433"/>
      <c r="H28" s="433"/>
      <c r="I28" s="433"/>
    </row>
    <row r="29" spans="1:9" x14ac:dyDescent="0.25">
      <c r="A29" s="2" t="s">
        <v>22</v>
      </c>
      <c r="B29" s="2" t="s">
        <v>24</v>
      </c>
      <c r="C29" s="2" t="s">
        <v>23</v>
      </c>
      <c r="D29" s="2" t="s">
        <v>27</v>
      </c>
      <c r="E29" s="2" t="s">
        <v>25</v>
      </c>
      <c r="F29" s="2" t="s">
        <v>26</v>
      </c>
      <c r="G29" s="2" t="s">
        <v>29</v>
      </c>
      <c r="H29" s="2" t="s">
        <v>135</v>
      </c>
      <c r="I29" s="2" t="s">
        <v>136</v>
      </c>
    </row>
    <row r="30" spans="1:9" x14ac:dyDescent="0.25">
      <c r="A30" s="3" t="s">
        <v>326</v>
      </c>
      <c r="B30" s="3" t="s">
        <v>32</v>
      </c>
      <c r="C30" s="3" t="s">
        <v>43</v>
      </c>
      <c r="D30" s="3" t="s">
        <v>35</v>
      </c>
      <c r="E30" s="3" t="s">
        <v>321</v>
      </c>
      <c r="F30" s="3" t="s">
        <v>122</v>
      </c>
      <c r="G30" s="3">
        <v>1000</v>
      </c>
      <c r="H30" s="8">
        <v>370</v>
      </c>
      <c r="I30" s="3"/>
    </row>
    <row r="31" spans="1:9" x14ac:dyDescent="0.25">
      <c r="A31" s="3" t="s">
        <v>333</v>
      </c>
      <c r="B31" s="3" t="s">
        <v>32</v>
      </c>
      <c r="C31" s="3" t="s">
        <v>43</v>
      </c>
      <c r="D31" s="3" t="s">
        <v>35</v>
      </c>
      <c r="E31" s="3" t="s">
        <v>321</v>
      </c>
      <c r="F31" s="3" t="s">
        <v>122</v>
      </c>
      <c r="G31" s="3">
        <v>1000</v>
      </c>
      <c r="H31" s="8">
        <v>370</v>
      </c>
      <c r="I31" s="3"/>
    </row>
    <row r="32" spans="1:9" x14ac:dyDescent="0.25">
      <c r="A32" s="3" t="s">
        <v>340</v>
      </c>
      <c r="B32" s="3" t="s">
        <v>32</v>
      </c>
      <c r="C32" s="3" t="s">
        <v>43</v>
      </c>
      <c r="D32" s="3" t="s">
        <v>35</v>
      </c>
      <c r="E32" s="3" t="s">
        <v>335</v>
      </c>
      <c r="F32" s="3" t="s">
        <v>122</v>
      </c>
      <c r="G32" s="3">
        <v>300</v>
      </c>
      <c r="H32" s="8">
        <v>270</v>
      </c>
      <c r="I32" s="3"/>
    </row>
  </sheetData>
  <sheetProtection formatCells="0" formatColumns="0" formatRows="0" insertColumns="0" insertRows="0" insertHyperlinks="0" deleteColumns="0" deleteRows="0" sort="0" autoFilter="0" pivotTables="0"/>
  <mergeCells count="20">
    <mergeCell ref="A1:B1"/>
    <mergeCell ref="C1:E1"/>
    <mergeCell ref="A2:B2"/>
    <mergeCell ref="C2:E2"/>
    <mergeCell ref="A3:B3"/>
    <mergeCell ref="C3:E3"/>
    <mergeCell ref="A4:B4"/>
    <mergeCell ref="C4:E4"/>
    <mergeCell ref="A5:B5"/>
    <mergeCell ref="C5:E5"/>
    <mergeCell ref="A6:B6"/>
    <mergeCell ref="C6:E6"/>
    <mergeCell ref="A26:B26"/>
    <mergeCell ref="A28:I28"/>
    <mergeCell ref="A7:B7"/>
    <mergeCell ref="C7:E7"/>
    <mergeCell ref="A9:B9"/>
    <mergeCell ref="D11:E11"/>
    <mergeCell ref="A19:B19"/>
    <mergeCell ref="D21:E2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88ED3-713F-4D0B-9585-444548E809D7}">
  <dimension ref="A1:I32"/>
  <sheetViews>
    <sheetView workbookViewId="0">
      <selection activeCell="A29" sqref="A29"/>
    </sheetView>
  </sheetViews>
  <sheetFormatPr defaultRowHeight="15" x14ac:dyDescent="0.25"/>
  <cols>
    <col min="1" max="1" width="17.5" style="1" bestFit="1" customWidth="1"/>
    <col min="2" max="2" width="13.375" style="1" bestFit="1" customWidth="1"/>
    <col min="3" max="3" width="14.375" style="1" bestFit="1" customWidth="1"/>
    <col min="4" max="4" width="76.25" style="1" bestFit="1" customWidth="1"/>
    <col min="5" max="5" width="11.25" style="1" bestFit="1" customWidth="1"/>
    <col min="6" max="6" width="9.25" style="1" bestFit="1" customWidth="1"/>
    <col min="7" max="7" width="6.125" style="1" bestFit="1" customWidth="1"/>
    <col min="8" max="8" width="8.125" style="1" bestFit="1" customWidth="1"/>
    <col min="9" max="9" width="17.5" style="1" bestFit="1" customWidth="1"/>
    <col min="10" max="16384" width="9" style="1"/>
  </cols>
  <sheetData>
    <row r="1" spans="1:9" x14ac:dyDescent="0.25">
      <c r="A1" s="435" t="s">
        <v>0</v>
      </c>
      <c r="B1" s="435"/>
      <c r="C1" s="435" t="s">
        <v>147</v>
      </c>
      <c r="D1" s="435"/>
      <c r="E1" s="435"/>
    </row>
    <row r="2" spans="1:9" x14ac:dyDescent="0.25">
      <c r="A2" s="435" t="s">
        <v>2</v>
      </c>
      <c r="B2" s="435"/>
      <c r="C2" s="435" t="s">
        <v>372</v>
      </c>
      <c r="D2" s="435"/>
      <c r="E2" s="435"/>
    </row>
    <row r="3" spans="1:9" x14ac:dyDescent="0.25">
      <c r="A3" s="435" t="s">
        <v>4</v>
      </c>
      <c r="B3" s="435"/>
      <c r="C3" s="435" t="s">
        <v>373</v>
      </c>
      <c r="D3" s="435"/>
      <c r="E3" s="435"/>
    </row>
    <row r="4" spans="1:9" x14ac:dyDescent="0.25">
      <c r="A4" s="435" t="s">
        <v>6</v>
      </c>
      <c r="B4" s="435"/>
      <c r="C4" s="436">
        <v>66060</v>
      </c>
      <c r="D4" s="435"/>
      <c r="E4" s="435"/>
    </row>
    <row r="5" spans="1:9" x14ac:dyDescent="0.25">
      <c r="A5" s="435" t="s">
        <v>7</v>
      </c>
      <c r="B5" s="435"/>
      <c r="C5" s="435" t="s">
        <v>1</v>
      </c>
      <c r="D5" s="435"/>
      <c r="E5" s="435"/>
    </row>
    <row r="6" spans="1:9" x14ac:dyDescent="0.25">
      <c r="A6" s="435" t="s">
        <v>8</v>
      </c>
      <c r="B6" s="435"/>
      <c r="C6" s="435" t="s">
        <v>1</v>
      </c>
      <c r="D6" s="435"/>
      <c r="E6" s="435"/>
    </row>
    <row r="7" spans="1:9" x14ac:dyDescent="0.25">
      <c r="A7" s="435" t="s">
        <v>9</v>
      </c>
      <c r="B7" s="435"/>
      <c r="C7" s="435" t="s">
        <v>10</v>
      </c>
      <c r="D7" s="435"/>
      <c r="E7" s="435"/>
    </row>
    <row r="9" spans="1:9" ht="15.75" x14ac:dyDescent="0.25">
      <c r="A9" s="434" t="s">
        <v>11</v>
      </c>
      <c r="B9" s="434"/>
      <c r="C9" s="2"/>
      <c r="D9" s="2"/>
      <c r="E9" s="2"/>
      <c r="F9" s="2"/>
      <c r="G9" s="2"/>
      <c r="H9" s="2"/>
      <c r="I9" s="2"/>
    </row>
    <row r="11" spans="1:9" x14ac:dyDescent="0.25">
      <c r="A11" s="4" t="s">
        <v>115</v>
      </c>
      <c r="B11" s="5" t="s">
        <v>378</v>
      </c>
      <c r="D11" s="432" t="s">
        <v>117</v>
      </c>
      <c r="E11" s="433"/>
    </row>
    <row r="12" spans="1:9" x14ac:dyDescent="0.25">
      <c r="A12" s="9" t="s">
        <v>120</v>
      </c>
      <c r="B12" s="10" t="s">
        <v>379</v>
      </c>
      <c r="D12" s="2" t="s">
        <v>26</v>
      </c>
      <c r="E12" s="2" t="s">
        <v>118</v>
      </c>
    </row>
    <row r="13" spans="1:9" x14ac:dyDescent="0.25">
      <c r="A13" s="6" t="s">
        <v>14</v>
      </c>
      <c r="B13" s="7">
        <v>0</v>
      </c>
      <c r="D13" s="3" t="s">
        <v>119</v>
      </c>
      <c r="E13" s="3">
        <v>3</v>
      </c>
    </row>
    <row r="14" spans="1:9" x14ac:dyDescent="0.25">
      <c r="D14" s="3" t="s">
        <v>122</v>
      </c>
      <c r="E14" s="3">
        <v>3</v>
      </c>
    </row>
    <row r="15" spans="1:9" x14ac:dyDescent="0.25">
      <c r="D15" s="3" t="s">
        <v>123</v>
      </c>
      <c r="E15" s="3">
        <v>0</v>
      </c>
    </row>
    <row r="16" spans="1:9" x14ac:dyDescent="0.25">
      <c r="D16" s="3" t="s">
        <v>124</v>
      </c>
      <c r="E16" s="3">
        <v>0</v>
      </c>
    </row>
    <row r="17" spans="1:9" x14ac:dyDescent="0.25">
      <c r="D17" s="3" t="s">
        <v>125</v>
      </c>
      <c r="E17" s="3" t="s">
        <v>148</v>
      </c>
    </row>
    <row r="19" spans="1:9" ht="15.75" x14ac:dyDescent="0.25">
      <c r="A19" s="434" t="s">
        <v>15</v>
      </c>
      <c r="B19" s="434"/>
      <c r="C19" s="2"/>
      <c r="D19" s="2"/>
      <c r="E19" s="2"/>
      <c r="F19" s="2"/>
      <c r="G19" s="2"/>
      <c r="H19" s="2"/>
      <c r="I19" s="2"/>
    </row>
    <row r="21" spans="1:9" x14ac:dyDescent="0.25">
      <c r="D21" s="432" t="s">
        <v>127</v>
      </c>
      <c r="E21" s="433"/>
    </row>
    <row r="22" spans="1:9" x14ac:dyDescent="0.25">
      <c r="D22" s="11" t="s">
        <v>17</v>
      </c>
      <c r="E22" s="11" t="s">
        <v>18</v>
      </c>
    </row>
    <row r="23" spans="1:9" x14ac:dyDescent="0.25">
      <c r="D23" s="12" t="s">
        <v>150</v>
      </c>
      <c r="E23" s="13">
        <v>-1110</v>
      </c>
    </row>
    <row r="26" spans="1:9" ht="15.75" x14ac:dyDescent="0.25">
      <c r="A26" s="434" t="s">
        <v>133</v>
      </c>
      <c r="B26" s="434"/>
      <c r="C26" s="2"/>
      <c r="D26" s="2"/>
      <c r="E26" s="2"/>
      <c r="F26" s="2"/>
      <c r="G26" s="2"/>
      <c r="H26" s="2"/>
      <c r="I26" s="2"/>
    </row>
    <row r="28" spans="1:9" x14ac:dyDescent="0.25">
      <c r="A28" s="432" t="s">
        <v>134</v>
      </c>
      <c r="B28" s="433"/>
      <c r="C28" s="433"/>
      <c r="D28" s="433"/>
      <c r="E28" s="433"/>
      <c r="F28" s="433"/>
      <c r="G28" s="433"/>
      <c r="H28" s="433"/>
      <c r="I28" s="433"/>
    </row>
    <row r="29" spans="1:9" x14ac:dyDescent="0.25">
      <c r="A29" s="2" t="s">
        <v>22</v>
      </c>
      <c r="B29" s="2" t="s">
        <v>24</v>
      </c>
      <c r="C29" s="2" t="s">
        <v>23</v>
      </c>
      <c r="D29" s="2" t="s">
        <v>27</v>
      </c>
      <c r="E29" s="2" t="s">
        <v>25</v>
      </c>
      <c r="F29" s="2" t="s">
        <v>26</v>
      </c>
      <c r="G29" s="2" t="s">
        <v>29</v>
      </c>
      <c r="H29" s="2" t="s">
        <v>135</v>
      </c>
      <c r="I29" s="2" t="s">
        <v>136</v>
      </c>
    </row>
    <row r="30" spans="1:9" x14ac:dyDescent="0.25">
      <c r="A30" s="3" t="s">
        <v>105</v>
      </c>
      <c r="B30" s="3" t="s">
        <v>32</v>
      </c>
      <c r="C30" s="3" t="s">
        <v>43</v>
      </c>
      <c r="D30" s="3" t="s">
        <v>35</v>
      </c>
      <c r="E30" s="3" t="s">
        <v>335</v>
      </c>
      <c r="F30" s="3" t="s">
        <v>122</v>
      </c>
      <c r="G30" s="3">
        <v>1000</v>
      </c>
      <c r="H30" s="8">
        <v>370</v>
      </c>
      <c r="I30" s="3"/>
    </row>
    <row r="31" spans="1:9" x14ac:dyDescent="0.25">
      <c r="A31" s="3" t="s">
        <v>336</v>
      </c>
      <c r="B31" s="3" t="s">
        <v>32</v>
      </c>
      <c r="C31" s="3" t="s">
        <v>43</v>
      </c>
      <c r="D31" s="3" t="s">
        <v>35</v>
      </c>
      <c r="E31" s="3" t="s">
        <v>321</v>
      </c>
      <c r="F31" s="3" t="s">
        <v>122</v>
      </c>
      <c r="G31" s="3">
        <v>1000</v>
      </c>
      <c r="H31" s="8">
        <v>370</v>
      </c>
      <c r="I31" s="3"/>
    </row>
    <row r="32" spans="1:9" x14ac:dyDescent="0.25">
      <c r="A32" s="3" t="s">
        <v>338</v>
      </c>
      <c r="B32" s="3" t="s">
        <v>32</v>
      </c>
      <c r="C32" s="3" t="s">
        <v>43</v>
      </c>
      <c r="D32" s="3" t="s">
        <v>35</v>
      </c>
      <c r="E32" s="3" t="s">
        <v>321</v>
      </c>
      <c r="F32" s="3" t="s">
        <v>122</v>
      </c>
      <c r="G32" s="3">
        <v>1000</v>
      </c>
      <c r="H32" s="8">
        <v>370</v>
      </c>
      <c r="I32" s="3"/>
    </row>
  </sheetData>
  <sheetProtection formatCells="0" formatColumns="0" formatRows="0" insertColumns="0" insertRows="0" insertHyperlinks="0" deleteColumns="0" deleteRows="0" sort="0" autoFilter="0" pivotTables="0"/>
  <mergeCells count="20">
    <mergeCell ref="A1:B1"/>
    <mergeCell ref="C1:E1"/>
    <mergeCell ref="A2:B2"/>
    <mergeCell ref="C2:E2"/>
    <mergeCell ref="A3:B3"/>
    <mergeCell ref="C3:E3"/>
    <mergeCell ref="A4:B4"/>
    <mergeCell ref="C4:E4"/>
    <mergeCell ref="A5:B5"/>
    <mergeCell ref="C5:E5"/>
    <mergeCell ref="A6:B6"/>
    <mergeCell ref="C6:E6"/>
    <mergeCell ref="A26:B26"/>
    <mergeCell ref="A28:I28"/>
    <mergeCell ref="A7:B7"/>
    <mergeCell ref="C7:E7"/>
    <mergeCell ref="A9:B9"/>
    <mergeCell ref="D11:E11"/>
    <mergeCell ref="A19:B19"/>
    <mergeCell ref="D21:E2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28C1A-5144-4ED1-ADF9-E64983E1BD56}">
  <dimension ref="A1:I36"/>
  <sheetViews>
    <sheetView topLeftCell="A7" workbookViewId="0">
      <selection activeCell="A36" sqref="A36"/>
    </sheetView>
  </sheetViews>
  <sheetFormatPr defaultRowHeight="15" x14ac:dyDescent="0.25"/>
  <cols>
    <col min="1" max="1" width="17.5" style="1" bestFit="1" customWidth="1"/>
    <col min="2" max="2" width="13.375" style="1" bestFit="1" customWidth="1"/>
    <col min="3" max="3" width="14.375" style="1" bestFit="1" customWidth="1"/>
    <col min="4" max="4" width="81.5" style="1" bestFit="1" customWidth="1"/>
    <col min="5" max="5" width="10.25" style="1" bestFit="1" customWidth="1"/>
    <col min="6" max="6" width="31.875" style="1" bestFit="1" customWidth="1"/>
    <col min="7" max="7" width="6.125" style="1" bestFit="1" customWidth="1"/>
    <col min="8" max="8" width="8.125" style="1" bestFit="1" customWidth="1"/>
    <col min="9" max="9" width="17.5" style="1" bestFit="1" customWidth="1"/>
    <col min="10" max="16384" width="9" style="1"/>
  </cols>
  <sheetData>
    <row r="1" spans="1:9" x14ac:dyDescent="0.25">
      <c r="A1" s="435" t="s">
        <v>0</v>
      </c>
      <c r="B1" s="435"/>
      <c r="C1" s="435" t="s">
        <v>139</v>
      </c>
      <c r="D1" s="435"/>
      <c r="E1" s="435"/>
    </row>
    <row r="2" spans="1:9" x14ac:dyDescent="0.25">
      <c r="A2" s="435" t="s">
        <v>2</v>
      </c>
      <c r="B2" s="435"/>
      <c r="C2" s="435" t="s">
        <v>372</v>
      </c>
      <c r="D2" s="435"/>
      <c r="E2" s="435"/>
    </row>
    <row r="3" spans="1:9" x14ac:dyDescent="0.25">
      <c r="A3" s="435" t="s">
        <v>4</v>
      </c>
      <c r="B3" s="435"/>
      <c r="C3" s="435" t="s">
        <v>373</v>
      </c>
      <c r="D3" s="435"/>
      <c r="E3" s="435"/>
    </row>
    <row r="4" spans="1:9" x14ac:dyDescent="0.25">
      <c r="A4" s="435" t="s">
        <v>6</v>
      </c>
      <c r="B4" s="435"/>
      <c r="C4" s="436" t="s">
        <v>140</v>
      </c>
      <c r="D4" s="435"/>
      <c r="E4" s="435"/>
    </row>
    <row r="5" spans="1:9" x14ac:dyDescent="0.25">
      <c r="A5" s="435" t="s">
        <v>7</v>
      </c>
      <c r="B5" s="435"/>
      <c r="C5" s="435" t="s">
        <v>1</v>
      </c>
      <c r="D5" s="435"/>
      <c r="E5" s="435"/>
    </row>
    <row r="6" spans="1:9" x14ac:dyDescent="0.25">
      <c r="A6" s="435" t="s">
        <v>8</v>
      </c>
      <c r="B6" s="435"/>
      <c r="C6" s="435" t="s">
        <v>1</v>
      </c>
      <c r="D6" s="435"/>
      <c r="E6" s="435"/>
    </row>
    <row r="7" spans="1:9" x14ac:dyDescent="0.25">
      <c r="A7" s="435" t="s">
        <v>9</v>
      </c>
      <c r="B7" s="435"/>
      <c r="C7" s="435" t="s">
        <v>10</v>
      </c>
      <c r="D7" s="435"/>
      <c r="E7" s="435"/>
    </row>
    <row r="9" spans="1:9" ht="15.75" x14ac:dyDescent="0.25">
      <c r="A9" s="434" t="s">
        <v>11</v>
      </c>
      <c r="B9" s="434"/>
      <c r="C9" s="2"/>
      <c r="D9" s="2"/>
      <c r="E9" s="2"/>
      <c r="F9" s="2"/>
      <c r="G9" s="2"/>
      <c r="H9" s="2"/>
      <c r="I9" s="2"/>
    </row>
    <row r="11" spans="1:9" x14ac:dyDescent="0.25">
      <c r="A11" s="4" t="s">
        <v>115</v>
      </c>
      <c r="B11" s="5">
        <v>770</v>
      </c>
      <c r="D11" s="432" t="s">
        <v>117</v>
      </c>
      <c r="E11" s="433"/>
    </row>
    <row r="12" spans="1:9" x14ac:dyDescent="0.25">
      <c r="A12" s="9" t="s">
        <v>120</v>
      </c>
      <c r="B12" s="10">
        <v>-770</v>
      </c>
      <c r="D12" s="2" t="s">
        <v>26</v>
      </c>
      <c r="E12" s="2" t="s">
        <v>118</v>
      </c>
    </row>
    <row r="13" spans="1:9" x14ac:dyDescent="0.25">
      <c r="A13" s="6" t="s">
        <v>14</v>
      </c>
      <c r="B13" s="7">
        <v>0</v>
      </c>
      <c r="D13" s="3" t="s">
        <v>119</v>
      </c>
      <c r="E13" s="3">
        <v>7</v>
      </c>
    </row>
    <row r="14" spans="1:9" x14ac:dyDescent="0.25">
      <c r="D14" s="3" t="s">
        <v>122</v>
      </c>
      <c r="E14" s="3">
        <v>3</v>
      </c>
    </row>
    <row r="15" spans="1:9" x14ac:dyDescent="0.25">
      <c r="D15" s="3" t="s">
        <v>123</v>
      </c>
      <c r="E15" s="3">
        <v>4</v>
      </c>
    </row>
    <row r="16" spans="1:9" x14ac:dyDescent="0.25">
      <c r="D16" s="3" t="s">
        <v>124</v>
      </c>
      <c r="E16" s="3">
        <v>0</v>
      </c>
    </row>
    <row r="17" spans="1:9" x14ac:dyDescent="0.25">
      <c r="D17" s="3" t="s">
        <v>125</v>
      </c>
      <c r="E17" s="3" t="s">
        <v>377</v>
      </c>
    </row>
    <row r="19" spans="1:9" ht="15.75" x14ac:dyDescent="0.25">
      <c r="A19" s="434" t="s">
        <v>15</v>
      </c>
      <c r="B19" s="434"/>
      <c r="C19" s="2"/>
      <c r="D19" s="2"/>
      <c r="E19" s="2"/>
      <c r="F19" s="2"/>
      <c r="G19" s="2"/>
      <c r="H19" s="2"/>
      <c r="I19" s="2"/>
    </row>
    <row r="21" spans="1:9" x14ac:dyDescent="0.25">
      <c r="D21" s="432" t="s">
        <v>127</v>
      </c>
      <c r="E21" s="433"/>
    </row>
    <row r="22" spans="1:9" x14ac:dyDescent="0.25">
      <c r="D22" s="11" t="s">
        <v>17</v>
      </c>
      <c r="E22" s="11" t="s">
        <v>18</v>
      </c>
    </row>
    <row r="23" spans="1:9" x14ac:dyDescent="0.25">
      <c r="D23" s="12" t="s">
        <v>145</v>
      </c>
      <c r="E23" s="13">
        <v>-770</v>
      </c>
    </row>
    <row r="26" spans="1:9" ht="15.75" x14ac:dyDescent="0.25">
      <c r="A26" s="434" t="s">
        <v>133</v>
      </c>
      <c r="B26" s="434"/>
      <c r="C26" s="2"/>
      <c r="D26" s="2"/>
      <c r="E26" s="2"/>
      <c r="F26" s="2"/>
      <c r="G26" s="2"/>
      <c r="H26" s="2"/>
      <c r="I26" s="2"/>
    </row>
    <row r="28" spans="1:9" x14ac:dyDescent="0.25">
      <c r="A28" s="432" t="s">
        <v>134</v>
      </c>
      <c r="B28" s="433"/>
      <c r="C28" s="433"/>
      <c r="D28" s="433"/>
      <c r="E28" s="433"/>
      <c r="F28" s="433"/>
      <c r="G28" s="433"/>
      <c r="H28" s="433"/>
      <c r="I28" s="433"/>
    </row>
    <row r="29" spans="1:9" x14ac:dyDescent="0.25">
      <c r="A29" s="2" t="s">
        <v>22</v>
      </c>
      <c r="B29" s="2" t="s">
        <v>24</v>
      </c>
      <c r="C29" s="2" t="s">
        <v>23</v>
      </c>
      <c r="D29" s="2" t="s">
        <v>27</v>
      </c>
      <c r="E29" s="2" t="s">
        <v>25</v>
      </c>
      <c r="F29" s="2" t="s">
        <v>26</v>
      </c>
      <c r="G29" s="2" t="s">
        <v>29</v>
      </c>
      <c r="H29" s="2" t="s">
        <v>135</v>
      </c>
      <c r="I29" s="2" t="s">
        <v>136</v>
      </c>
    </row>
    <row r="30" spans="1:9" x14ac:dyDescent="0.25">
      <c r="A30" s="3" t="s">
        <v>328</v>
      </c>
      <c r="B30" s="3" t="s">
        <v>32</v>
      </c>
      <c r="C30" s="3" t="s">
        <v>43</v>
      </c>
      <c r="D30" s="3" t="s">
        <v>35</v>
      </c>
      <c r="E30" s="3" t="s">
        <v>329</v>
      </c>
      <c r="F30" s="3" t="s">
        <v>122</v>
      </c>
      <c r="G30" s="3">
        <v>1000</v>
      </c>
      <c r="H30" s="8">
        <v>370</v>
      </c>
      <c r="I30" s="3"/>
    </row>
    <row r="31" spans="1:9" x14ac:dyDescent="0.25">
      <c r="A31" s="3" t="s">
        <v>344</v>
      </c>
      <c r="B31" s="3" t="s">
        <v>32</v>
      </c>
      <c r="C31" s="3" t="s">
        <v>43</v>
      </c>
      <c r="D31" s="3" t="s">
        <v>35</v>
      </c>
      <c r="E31" s="3" t="s">
        <v>319</v>
      </c>
      <c r="F31" s="3" t="s">
        <v>122</v>
      </c>
      <c r="G31" s="3">
        <v>150</v>
      </c>
      <c r="H31" s="8">
        <v>200</v>
      </c>
      <c r="I31" s="3"/>
    </row>
    <row r="32" spans="1:9" x14ac:dyDescent="0.25">
      <c r="A32" s="3" t="s">
        <v>343</v>
      </c>
      <c r="B32" s="3" t="s">
        <v>32</v>
      </c>
      <c r="C32" s="3" t="s">
        <v>43</v>
      </c>
      <c r="D32" s="3" t="s">
        <v>35</v>
      </c>
      <c r="E32" s="3" t="s">
        <v>319</v>
      </c>
      <c r="F32" s="3" t="s">
        <v>122</v>
      </c>
      <c r="G32" s="3">
        <v>150</v>
      </c>
      <c r="H32" s="8">
        <v>200</v>
      </c>
      <c r="I32" s="3"/>
    </row>
    <row r="33" spans="1:9" x14ac:dyDescent="0.25">
      <c r="A33" s="9" t="s">
        <v>360</v>
      </c>
      <c r="B33" s="9" t="s">
        <v>32</v>
      </c>
      <c r="C33" s="9" t="s">
        <v>71</v>
      </c>
      <c r="D33" s="9" t="s">
        <v>35</v>
      </c>
      <c r="E33" s="9" t="s">
        <v>323</v>
      </c>
      <c r="F33" s="9" t="s">
        <v>351</v>
      </c>
      <c r="G33" s="9">
        <v>1000</v>
      </c>
      <c r="H33" s="10">
        <v>0</v>
      </c>
      <c r="I33" s="9"/>
    </row>
    <row r="34" spans="1:9" x14ac:dyDescent="0.25">
      <c r="A34" s="9" t="s">
        <v>357</v>
      </c>
      <c r="B34" s="9" t="s">
        <v>32</v>
      </c>
      <c r="C34" s="9" t="s">
        <v>43</v>
      </c>
      <c r="D34" s="9" t="s">
        <v>35</v>
      </c>
      <c r="E34" s="9" t="s">
        <v>319</v>
      </c>
      <c r="F34" s="9" t="s">
        <v>93</v>
      </c>
      <c r="G34" s="9">
        <v>150</v>
      </c>
      <c r="H34" s="10">
        <v>0</v>
      </c>
      <c r="I34" s="9"/>
    </row>
    <row r="35" spans="1:9" x14ac:dyDescent="0.25">
      <c r="A35" s="9" t="s">
        <v>366</v>
      </c>
      <c r="B35" s="9" t="s">
        <v>74</v>
      </c>
      <c r="C35" s="9" t="s">
        <v>43</v>
      </c>
      <c r="D35" s="9" t="s">
        <v>35</v>
      </c>
      <c r="E35" s="9" t="s">
        <v>329</v>
      </c>
      <c r="F35" s="9" t="s">
        <v>365</v>
      </c>
      <c r="G35" s="9">
        <v>5</v>
      </c>
      <c r="H35" s="10">
        <v>0</v>
      </c>
      <c r="I35" s="9"/>
    </row>
    <row r="36" spans="1:9" x14ac:dyDescent="0.25">
      <c r="A36" s="9" t="s">
        <v>360</v>
      </c>
      <c r="B36" s="9" t="s">
        <v>74</v>
      </c>
      <c r="C36" s="9" t="s">
        <v>71</v>
      </c>
      <c r="D36" s="9" t="s">
        <v>35</v>
      </c>
      <c r="E36" s="9" t="s">
        <v>323</v>
      </c>
      <c r="F36" s="9" t="s">
        <v>351</v>
      </c>
      <c r="G36" s="9">
        <v>5</v>
      </c>
      <c r="H36" s="10">
        <v>0</v>
      </c>
      <c r="I36" s="9"/>
    </row>
  </sheetData>
  <sheetProtection formatCells="0" formatColumns="0" formatRows="0" insertColumns="0" insertRows="0" insertHyperlinks="0" deleteColumns="0" deleteRows="0" sort="0" autoFilter="0" pivotTables="0"/>
  <mergeCells count="20">
    <mergeCell ref="A1:B1"/>
    <mergeCell ref="C1:E1"/>
    <mergeCell ref="A2:B2"/>
    <mergeCell ref="C2:E2"/>
    <mergeCell ref="A3:B3"/>
    <mergeCell ref="C3:E3"/>
    <mergeCell ref="A4:B4"/>
    <mergeCell ref="C4:E4"/>
    <mergeCell ref="A5:B5"/>
    <mergeCell ref="C5:E5"/>
    <mergeCell ref="A6:B6"/>
    <mergeCell ref="C6:E6"/>
    <mergeCell ref="A26:B26"/>
    <mergeCell ref="A28:I28"/>
    <mergeCell ref="A7:B7"/>
    <mergeCell ref="C7:E7"/>
    <mergeCell ref="A9:B9"/>
    <mergeCell ref="D11:E11"/>
    <mergeCell ref="A19:B19"/>
    <mergeCell ref="D21:E2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E194C-1648-479A-B56C-B561D488701F}">
  <dimension ref="A1:I49"/>
  <sheetViews>
    <sheetView workbookViewId="0">
      <selection activeCell="A49" sqref="A49"/>
    </sheetView>
  </sheetViews>
  <sheetFormatPr defaultRowHeight="15" x14ac:dyDescent="0.25"/>
  <cols>
    <col min="1" max="1" width="91.75" style="1" bestFit="1" customWidth="1"/>
    <col min="2" max="2" width="13.375" style="1" bestFit="1" customWidth="1"/>
    <col min="3" max="3" width="14.375" style="1" bestFit="1" customWidth="1"/>
    <col min="4" max="4" width="80.5" style="1" bestFit="1" customWidth="1"/>
    <col min="5" max="5" width="10.25" style="1" bestFit="1" customWidth="1"/>
    <col min="6" max="6" width="36" style="1" bestFit="1" customWidth="1"/>
    <col min="7" max="7" width="6.125" style="1" bestFit="1" customWidth="1"/>
    <col min="8" max="8" width="9.25" style="1" bestFit="1" customWidth="1"/>
    <col min="9" max="9" width="17.5" style="1" bestFit="1" customWidth="1"/>
    <col min="10" max="16384" width="9" style="1"/>
  </cols>
  <sheetData>
    <row r="1" spans="1:9" x14ac:dyDescent="0.25">
      <c r="A1" s="435" t="s">
        <v>0</v>
      </c>
      <c r="B1" s="435"/>
      <c r="C1" s="435" t="s">
        <v>113</v>
      </c>
      <c r="D1" s="435"/>
      <c r="E1" s="435"/>
    </row>
    <row r="2" spans="1:9" x14ac:dyDescent="0.25">
      <c r="A2" s="435" t="s">
        <v>2</v>
      </c>
      <c r="B2" s="435"/>
      <c r="C2" s="435" t="s">
        <v>372</v>
      </c>
      <c r="D2" s="435"/>
      <c r="E2" s="435"/>
    </row>
    <row r="3" spans="1:9" x14ac:dyDescent="0.25">
      <c r="A3" s="435" t="s">
        <v>4</v>
      </c>
      <c r="B3" s="435"/>
      <c r="C3" s="435" t="s">
        <v>373</v>
      </c>
      <c r="D3" s="435"/>
      <c r="E3" s="435"/>
    </row>
    <row r="4" spans="1:9" x14ac:dyDescent="0.25">
      <c r="A4" s="435" t="s">
        <v>6</v>
      </c>
      <c r="B4" s="435"/>
      <c r="C4" s="436" t="s">
        <v>114</v>
      </c>
      <c r="D4" s="435"/>
      <c r="E4" s="435"/>
    </row>
    <row r="5" spans="1:9" x14ac:dyDescent="0.25">
      <c r="A5" s="435" t="s">
        <v>7</v>
      </c>
      <c r="B5" s="435"/>
      <c r="C5" s="435" t="s">
        <v>1</v>
      </c>
      <c r="D5" s="435"/>
      <c r="E5" s="435"/>
    </row>
    <row r="6" spans="1:9" x14ac:dyDescent="0.25">
      <c r="A6" s="435" t="s">
        <v>8</v>
      </c>
      <c r="B6" s="435"/>
      <c r="C6" s="435" t="s">
        <v>1</v>
      </c>
      <c r="D6" s="435"/>
      <c r="E6" s="435"/>
    </row>
    <row r="7" spans="1:9" x14ac:dyDescent="0.25">
      <c r="A7" s="435" t="s">
        <v>9</v>
      </c>
      <c r="B7" s="435"/>
      <c r="C7" s="435" t="s">
        <v>10</v>
      </c>
      <c r="D7" s="435"/>
      <c r="E7" s="435"/>
    </row>
    <row r="9" spans="1:9" ht="15.75" x14ac:dyDescent="0.25">
      <c r="A9" s="434" t="s">
        <v>11</v>
      </c>
      <c r="B9" s="434"/>
      <c r="C9" s="2"/>
      <c r="D9" s="2"/>
      <c r="E9" s="2"/>
      <c r="F9" s="2"/>
      <c r="G9" s="2"/>
      <c r="H9" s="2"/>
      <c r="I9" s="2"/>
    </row>
    <row r="11" spans="1:9" x14ac:dyDescent="0.25">
      <c r="A11" s="4" t="s">
        <v>115</v>
      </c>
      <c r="B11" s="5">
        <v>270</v>
      </c>
      <c r="D11" s="432" t="s">
        <v>117</v>
      </c>
      <c r="E11" s="433"/>
    </row>
    <row r="12" spans="1:9" x14ac:dyDescent="0.25">
      <c r="A12" s="3" t="s">
        <v>12</v>
      </c>
      <c r="B12" s="8">
        <v>350</v>
      </c>
      <c r="D12" s="2" t="s">
        <v>26</v>
      </c>
      <c r="E12" s="2" t="s">
        <v>118</v>
      </c>
    </row>
    <row r="13" spans="1:9" x14ac:dyDescent="0.25">
      <c r="A13" s="9" t="s">
        <v>83</v>
      </c>
      <c r="B13" s="10">
        <v>-350</v>
      </c>
      <c r="D13" s="3" t="s">
        <v>119</v>
      </c>
      <c r="E13" s="3">
        <v>15</v>
      </c>
    </row>
    <row r="14" spans="1:9" x14ac:dyDescent="0.25">
      <c r="A14" s="9" t="s">
        <v>120</v>
      </c>
      <c r="B14" s="10">
        <v>-270</v>
      </c>
      <c r="D14" s="3" t="s">
        <v>122</v>
      </c>
      <c r="E14" s="3">
        <v>1</v>
      </c>
    </row>
    <row r="15" spans="1:9" x14ac:dyDescent="0.25">
      <c r="A15" s="6" t="s">
        <v>14</v>
      </c>
      <c r="B15" s="7">
        <v>0</v>
      </c>
      <c r="D15" s="3" t="s">
        <v>123</v>
      </c>
      <c r="E15" s="3">
        <v>14</v>
      </c>
    </row>
    <row r="16" spans="1:9" x14ac:dyDescent="0.25">
      <c r="D16" s="3" t="s">
        <v>124</v>
      </c>
      <c r="E16" s="3">
        <v>0</v>
      </c>
    </row>
    <row r="17" spans="1:9" x14ac:dyDescent="0.25">
      <c r="D17" s="3" t="s">
        <v>125</v>
      </c>
      <c r="E17" s="3" t="s">
        <v>375</v>
      </c>
    </row>
    <row r="19" spans="1:9" ht="15.75" x14ac:dyDescent="0.25">
      <c r="A19" s="434" t="s">
        <v>15</v>
      </c>
      <c r="B19" s="434"/>
      <c r="C19" s="2"/>
      <c r="D19" s="2"/>
      <c r="E19" s="2"/>
      <c r="F19" s="2"/>
      <c r="G19" s="2"/>
      <c r="H19" s="2"/>
      <c r="I19" s="2"/>
    </row>
    <row r="21" spans="1:9" x14ac:dyDescent="0.25">
      <c r="A21" s="432" t="s">
        <v>16</v>
      </c>
      <c r="B21" s="433"/>
      <c r="D21" s="432" t="s">
        <v>127</v>
      </c>
      <c r="E21" s="433"/>
    </row>
    <row r="22" spans="1:9" x14ac:dyDescent="0.25">
      <c r="A22" s="2" t="s">
        <v>17</v>
      </c>
      <c r="B22" s="2" t="s">
        <v>18</v>
      </c>
      <c r="D22" s="11" t="s">
        <v>17</v>
      </c>
      <c r="E22" s="11" t="s">
        <v>18</v>
      </c>
    </row>
    <row r="23" spans="1:9" x14ac:dyDescent="0.25">
      <c r="A23" s="8" t="s">
        <v>376</v>
      </c>
      <c r="B23" s="8">
        <v>350</v>
      </c>
      <c r="D23" s="12" t="s">
        <v>129</v>
      </c>
      <c r="E23" s="13">
        <v>-270</v>
      </c>
    </row>
    <row r="26" spans="1:9" ht="15.75" x14ac:dyDescent="0.25">
      <c r="A26" s="434" t="s">
        <v>133</v>
      </c>
      <c r="B26" s="434"/>
      <c r="C26" s="2"/>
      <c r="D26" s="2"/>
      <c r="E26" s="2"/>
      <c r="F26" s="2"/>
      <c r="G26" s="2"/>
      <c r="H26" s="2"/>
      <c r="I26" s="2"/>
    </row>
    <row r="28" spans="1:9" x14ac:dyDescent="0.25">
      <c r="A28" s="432" t="s">
        <v>134</v>
      </c>
      <c r="B28" s="433"/>
      <c r="C28" s="433"/>
      <c r="D28" s="433"/>
      <c r="E28" s="433"/>
      <c r="F28" s="433"/>
      <c r="G28" s="433"/>
      <c r="H28" s="433"/>
      <c r="I28" s="433"/>
    </row>
    <row r="29" spans="1:9" x14ac:dyDescent="0.25">
      <c r="A29" s="2" t="s">
        <v>22</v>
      </c>
      <c r="B29" s="2" t="s">
        <v>24</v>
      </c>
      <c r="C29" s="2" t="s">
        <v>23</v>
      </c>
      <c r="D29" s="2" t="s">
        <v>27</v>
      </c>
      <c r="E29" s="2" t="s">
        <v>25</v>
      </c>
      <c r="F29" s="2" t="s">
        <v>26</v>
      </c>
      <c r="G29" s="2" t="s">
        <v>29</v>
      </c>
      <c r="H29" s="2" t="s">
        <v>135</v>
      </c>
      <c r="I29" s="2" t="s">
        <v>136</v>
      </c>
    </row>
    <row r="30" spans="1:9" x14ac:dyDescent="0.25">
      <c r="A30" s="3" t="s">
        <v>339</v>
      </c>
      <c r="B30" s="3" t="s">
        <v>32</v>
      </c>
      <c r="C30" s="3" t="s">
        <v>43</v>
      </c>
      <c r="D30" s="3" t="s">
        <v>35</v>
      </c>
      <c r="E30" s="3" t="s">
        <v>321</v>
      </c>
      <c r="F30" s="3" t="s">
        <v>122</v>
      </c>
      <c r="G30" s="3">
        <v>300</v>
      </c>
      <c r="H30" s="8">
        <v>270</v>
      </c>
      <c r="I30" s="3"/>
    </row>
    <row r="31" spans="1:9" x14ac:dyDescent="0.25">
      <c r="A31" s="9" t="s">
        <v>362</v>
      </c>
      <c r="B31" s="9" t="s">
        <v>32</v>
      </c>
      <c r="C31" s="9" t="s">
        <v>43</v>
      </c>
      <c r="D31" s="9" t="s">
        <v>35</v>
      </c>
      <c r="E31" s="9" t="s">
        <v>319</v>
      </c>
      <c r="F31" s="9" t="s">
        <v>363</v>
      </c>
      <c r="G31" s="9">
        <v>1000</v>
      </c>
      <c r="H31" s="10">
        <v>0</v>
      </c>
      <c r="I31" s="9"/>
    </row>
    <row r="32" spans="1:9" x14ac:dyDescent="0.25">
      <c r="A32" s="9" t="s">
        <v>361</v>
      </c>
      <c r="B32" s="9" t="s">
        <v>32</v>
      </c>
      <c r="C32" s="9" t="s">
        <v>71</v>
      </c>
      <c r="D32" s="9" t="s">
        <v>35</v>
      </c>
      <c r="E32" s="9" t="s">
        <v>321</v>
      </c>
      <c r="F32" s="9" t="s">
        <v>108</v>
      </c>
      <c r="G32" s="9">
        <v>1000</v>
      </c>
      <c r="H32" s="10">
        <v>0</v>
      </c>
      <c r="I32" s="9"/>
    </row>
    <row r="33" spans="1:9" x14ac:dyDescent="0.25">
      <c r="A33" s="9" t="s">
        <v>355</v>
      </c>
      <c r="B33" s="9" t="s">
        <v>32</v>
      </c>
      <c r="C33" s="9" t="s">
        <v>71</v>
      </c>
      <c r="D33" s="9" t="s">
        <v>35</v>
      </c>
      <c r="E33" s="9" t="s">
        <v>321</v>
      </c>
      <c r="F33" s="9" t="s">
        <v>93</v>
      </c>
      <c r="G33" s="9">
        <v>1000</v>
      </c>
      <c r="H33" s="10">
        <v>0</v>
      </c>
      <c r="I33" s="9"/>
    </row>
    <row r="34" spans="1:9" x14ac:dyDescent="0.25">
      <c r="A34" s="9" t="s">
        <v>352</v>
      </c>
      <c r="B34" s="9" t="s">
        <v>32</v>
      </c>
      <c r="C34" s="9" t="s">
        <v>71</v>
      </c>
      <c r="D34" s="9" t="s">
        <v>35</v>
      </c>
      <c r="E34" s="9" t="s">
        <v>321</v>
      </c>
      <c r="F34" s="9" t="s">
        <v>108</v>
      </c>
      <c r="G34" s="9">
        <v>1000</v>
      </c>
      <c r="H34" s="10">
        <v>0</v>
      </c>
      <c r="I34" s="9"/>
    </row>
    <row r="35" spans="1:9" x14ac:dyDescent="0.25">
      <c r="A35" s="9" t="s">
        <v>100</v>
      </c>
      <c r="B35" s="9" t="s">
        <v>32</v>
      </c>
      <c r="C35" s="9" t="s">
        <v>43</v>
      </c>
      <c r="D35" s="9" t="s">
        <v>35</v>
      </c>
      <c r="E35" s="9" t="s">
        <v>335</v>
      </c>
      <c r="F35" s="9" t="s">
        <v>93</v>
      </c>
      <c r="G35" s="9">
        <v>150</v>
      </c>
      <c r="H35" s="10">
        <v>0</v>
      </c>
      <c r="I35" s="9"/>
    </row>
    <row r="36" spans="1:9" x14ac:dyDescent="0.25">
      <c r="A36" s="9" t="s">
        <v>322</v>
      </c>
      <c r="B36" s="9" t="s">
        <v>32</v>
      </c>
      <c r="C36" s="9" t="s">
        <v>43</v>
      </c>
      <c r="D36" s="9" t="s">
        <v>35</v>
      </c>
      <c r="E36" s="9" t="s">
        <v>335</v>
      </c>
      <c r="F36" s="9" t="s">
        <v>358</v>
      </c>
      <c r="G36" s="9">
        <v>150</v>
      </c>
      <c r="H36" s="10">
        <v>0</v>
      </c>
      <c r="I36" s="9"/>
    </row>
    <row r="37" spans="1:9" x14ac:dyDescent="0.25">
      <c r="A37" s="9" t="s">
        <v>364</v>
      </c>
      <c r="B37" s="9" t="s">
        <v>74</v>
      </c>
      <c r="C37" s="9" t="s">
        <v>43</v>
      </c>
      <c r="D37" s="9" t="s">
        <v>35</v>
      </c>
      <c r="E37" s="9" t="s">
        <v>329</v>
      </c>
      <c r="F37" s="9" t="s">
        <v>365</v>
      </c>
      <c r="G37" s="9">
        <v>5</v>
      </c>
      <c r="H37" s="10">
        <v>0</v>
      </c>
      <c r="I37" s="9"/>
    </row>
    <row r="38" spans="1:9" x14ac:dyDescent="0.25">
      <c r="A38" s="9" t="s">
        <v>368</v>
      </c>
      <c r="B38" s="9" t="s">
        <v>74</v>
      </c>
      <c r="C38" s="9" t="s">
        <v>43</v>
      </c>
      <c r="D38" s="9" t="s">
        <v>35</v>
      </c>
      <c r="E38" s="9" t="s">
        <v>329</v>
      </c>
      <c r="F38" s="9" t="s">
        <v>365</v>
      </c>
      <c r="G38" s="9">
        <v>5</v>
      </c>
      <c r="H38" s="10">
        <v>0</v>
      </c>
      <c r="I38" s="9"/>
    </row>
    <row r="39" spans="1:9" x14ac:dyDescent="0.25">
      <c r="A39" s="9" t="s">
        <v>352</v>
      </c>
      <c r="B39" s="9" t="s">
        <v>74</v>
      </c>
      <c r="C39" s="9" t="s">
        <v>71</v>
      </c>
      <c r="D39" s="9" t="s">
        <v>35</v>
      </c>
      <c r="E39" s="9" t="s">
        <v>321</v>
      </c>
      <c r="F39" s="9" t="s">
        <v>369</v>
      </c>
      <c r="G39" s="9">
        <v>5</v>
      </c>
      <c r="H39" s="10">
        <v>0</v>
      </c>
      <c r="I39" s="9"/>
    </row>
    <row r="40" spans="1:9" x14ac:dyDescent="0.25">
      <c r="A40" s="9" t="s">
        <v>370</v>
      </c>
      <c r="B40" s="9" t="s">
        <v>74</v>
      </c>
      <c r="C40" s="9" t="s">
        <v>43</v>
      </c>
      <c r="D40" s="9" t="s">
        <v>35</v>
      </c>
      <c r="E40" s="9" t="s">
        <v>367</v>
      </c>
      <c r="F40" s="9" t="s">
        <v>365</v>
      </c>
      <c r="G40" s="9">
        <v>5</v>
      </c>
      <c r="H40" s="10">
        <v>0</v>
      </c>
      <c r="I40" s="9"/>
    </row>
    <row r="41" spans="1:9" x14ac:dyDescent="0.25">
      <c r="A41" s="9" t="s">
        <v>100</v>
      </c>
      <c r="B41" s="9" t="s">
        <v>74</v>
      </c>
      <c r="C41" s="9" t="s">
        <v>43</v>
      </c>
      <c r="D41" s="9" t="s">
        <v>35</v>
      </c>
      <c r="E41" s="9" t="s">
        <v>335</v>
      </c>
      <c r="F41" s="9" t="s">
        <v>110</v>
      </c>
      <c r="G41" s="9">
        <v>5</v>
      </c>
      <c r="H41" s="10">
        <v>0</v>
      </c>
      <c r="I41" s="9"/>
    </row>
    <row r="42" spans="1:9" x14ac:dyDescent="0.25">
      <c r="A42" s="9" t="s">
        <v>371</v>
      </c>
      <c r="B42" s="9" t="s">
        <v>74</v>
      </c>
      <c r="C42" s="9" t="s">
        <v>43</v>
      </c>
      <c r="D42" s="9" t="s">
        <v>35</v>
      </c>
      <c r="E42" s="9" t="s">
        <v>329</v>
      </c>
      <c r="F42" s="9" t="s">
        <v>365</v>
      </c>
      <c r="G42" s="9">
        <v>5</v>
      </c>
      <c r="H42" s="10">
        <v>0</v>
      </c>
      <c r="I42" s="9"/>
    </row>
    <row r="43" spans="1:9" x14ac:dyDescent="0.25">
      <c r="A43" s="9" t="s">
        <v>361</v>
      </c>
      <c r="B43" s="9" t="s">
        <v>74</v>
      </c>
      <c r="C43" s="9" t="s">
        <v>71</v>
      </c>
      <c r="D43" s="9" t="s">
        <v>35</v>
      </c>
      <c r="E43" s="9" t="s">
        <v>321</v>
      </c>
      <c r="F43" s="9" t="s">
        <v>369</v>
      </c>
      <c r="G43" s="9">
        <v>5</v>
      </c>
      <c r="H43" s="10">
        <v>0</v>
      </c>
      <c r="I43" s="9"/>
    </row>
    <row r="45" spans="1:9" ht="15.75" x14ac:dyDescent="0.25">
      <c r="A45" s="434" t="s">
        <v>137</v>
      </c>
      <c r="B45" s="434"/>
      <c r="C45" s="2"/>
      <c r="D45" s="2"/>
      <c r="E45" s="2"/>
      <c r="F45" s="2"/>
      <c r="G45" s="2"/>
      <c r="H45" s="2"/>
      <c r="I45" s="2"/>
    </row>
    <row r="47" spans="1:9" x14ac:dyDescent="0.25">
      <c r="A47" s="432" t="s">
        <v>138</v>
      </c>
      <c r="B47" s="433"/>
      <c r="C47" s="433"/>
      <c r="D47" s="433"/>
      <c r="E47" s="433"/>
      <c r="F47" s="433"/>
      <c r="G47" s="433"/>
      <c r="H47" s="433"/>
      <c r="I47" s="433"/>
    </row>
    <row r="48" spans="1:9" x14ac:dyDescent="0.25">
      <c r="A48" s="2" t="s">
        <v>22</v>
      </c>
      <c r="B48" s="2" t="s">
        <v>24</v>
      </c>
      <c r="C48" s="2" t="s">
        <v>23</v>
      </c>
      <c r="D48" s="2" t="s">
        <v>27</v>
      </c>
      <c r="E48" s="2" t="s">
        <v>25</v>
      </c>
      <c r="F48" s="2" t="s">
        <v>26</v>
      </c>
      <c r="G48" s="2" t="s">
        <v>29</v>
      </c>
      <c r="H48" s="2" t="s">
        <v>135</v>
      </c>
      <c r="I48" s="2" t="s">
        <v>136</v>
      </c>
    </row>
    <row r="49" spans="1:9" x14ac:dyDescent="0.25">
      <c r="A49" s="9" t="s">
        <v>348</v>
      </c>
      <c r="B49" s="9" t="s">
        <v>32</v>
      </c>
      <c r="C49" s="9" t="s">
        <v>36</v>
      </c>
      <c r="D49" s="9" t="s">
        <v>77</v>
      </c>
      <c r="E49" s="9" t="s">
        <v>349</v>
      </c>
      <c r="F49" s="9" t="s">
        <v>83</v>
      </c>
      <c r="G49" s="9">
        <v>1000</v>
      </c>
      <c r="H49" s="10">
        <v>-350</v>
      </c>
      <c r="I49" s="9"/>
    </row>
  </sheetData>
  <sheetProtection formatCells="0" formatColumns="0" formatRows="0" insertColumns="0" insertRows="0" insertHyperlinks="0" deleteColumns="0" deleteRows="0" sort="0" autoFilter="0" pivotTables="0"/>
  <mergeCells count="23">
    <mergeCell ref="A1:B1"/>
    <mergeCell ref="C1:E1"/>
    <mergeCell ref="A2:B2"/>
    <mergeCell ref="C2:E2"/>
    <mergeCell ref="A3:B3"/>
    <mergeCell ref="C3:E3"/>
    <mergeCell ref="A4:B4"/>
    <mergeCell ref="C4:E4"/>
    <mergeCell ref="A5:B5"/>
    <mergeCell ref="C5:E5"/>
    <mergeCell ref="A6:B6"/>
    <mergeCell ref="C6:E6"/>
    <mergeCell ref="A26:B26"/>
    <mergeCell ref="A28:I28"/>
    <mergeCell ref="A45:B45"/>
    <mergeCell ref="A47:I47"/>
    <mergeCell ref="A7:B7"/>
    <mergeCell ref="C7:E7"/>
    <mergeCell ref="A9:B9"/>
    <mergeCell ref="D11:E11"/>
    <mergeCell ref="A19:B19"/>
    <mergeCell ref="A21:B21"/>
    <mergeCell ref="D21:E2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D33CF-E091-4A8C-8ECA-4AB758717BBD}">
  <dimension ref="A1:I18"/>
  <sheetViews>
    <sheetView workbookViewId="0">
      <selection activeCell="A17" sqref="A17"/>
    </sheetView>
  </sheetViews>
  <sheetFormatPr defaultRowHeight="15" x14ac:dyDescent="0.25"/>
  <cols>
    <col min="1" max="1" width="56.75" style="1" bestFit="1" customWidth="1"/>
    <col min="2" max="2" width="10.25" style="1" bestFit="1" customWidth="1"/>
    <col min="3" max="9" width="1" style="1" bestFit="1" customWidth="1"/>
    <col min="10" max="16384" width="9" style="1"/>
  </cols>
  <sheetData>
    <row r="1" spans="1:9" x14ac:dyDescent="0.25">
      <c r="A1" s="435" t="s">
        <v>0</v>
      </c>
      <c r="B1" s="435"/>
      <c r="C1" s="435" t="s">
        <v>1</v>
      </c>
      <c r="D1" s="435"/>
      <c r="E1" s="435"/>
    </row>
    <row r="2" spans="1:9" x14ac:dyDescent="0.25">
      <c r="A2" s="435" t="s">
        <v>2</v>
      </c>
      <c r="B2" s="435"/>
      <c r="C2" s="435" t="s">
        <v>372</v>
      </c>
      <c r="D2" s="435"/>
      <c r="E2" s="435"/>
    </row>
    <row r="3" spans="1:9" x14ac:dyDescent="0.25">
      <c r="A3" s="435" t="s">
        <v>4</v>
      </c>
      <c r="B3" s="435"/>
      <c r="C3" s="435" t="s">
        <v>373</v>
      </c>
      <c r="D3" s="435"/>
      <c r="E3" s="435"/>
    </row>
    <row r="4" spans="1:9" x14ac:dyDescent="0.25">
      <c r="A4" s="435" t="s">
        <v>6</v>
      </c>
      <c r="B4" s="435"/>
      <c r="C4" s="436">
        <v>220057</v>
      </c>
      <c r="D4" s="435"/>
      <c r="E4" s="435"/>
    </row>
    <row r="5" spans="1:9" x14ac:dyDescent="0.25">
      <c r="A5" s="435" t="s">
        <v>7</v>
      </c>
      <c r="B5" s="435"/>
      <c r="C5" s="435" t="s">
        <v>1</v>
      </c>
      <c r="D5" s="435"/>
      <c r="E5" s="435"/>
    </row>
    <row r="6" spans="1:9" x14ac:dyDescent="0.25">
      <c r="A6" s="435" t="s">
        <v>8</v>
      </c>
      <c r="B6" s="435"/>
      <c r="C6" s="435" t="s">
        <v>1</v>
      </c>
      <c r="D6" s="435"/>
      <c r="E6" s="435"/>
    </row>
    <row r="7" spans="1:9" x14ac:dyDescent="0.25">
      <c r="A7" s="435" t="s">
        <v>9</v>
      </c>
      <c r="B7" s="435"/>
      <c r="C7" s="435" t="s">
        <v>10</v>
      </c>
      <c r="D7" s="435"/>
      <c r="E7" s="435"/>
    </row>
    <row r="9" spans="1:9" ht="15.75" x14ac:dyDescent="0.25">
      <c r="A9" s="434" t="s">
        <v>11</v>
      </c>
      <c r="B9" s="434"/>
      <c r="C9" s="2"/>
      <c r="D9" s="2"/>
      <c r="E9" s="2"/>
      <c r="F9" s="2"/>
      <c r="G9" s="2"/>
      <c r="H9" s="2"/>
      <c r="I9" s="2"/>
    </row>
    <row r="11" spans="1:9" x14ac:dyDescent="0.25">
      <c r="A11" s="4" t="s">
        <v>12</v>
      </c>
      <c r="B11" s="5" t="s">
        <v>374</v>
      </c>
    </row>
    <row r="12" spans="1:9" x14ac:dyDescent="0.25">
      <c r="A12" s="6" t="s">
        <v>14</v>
      </c>
      <c r="B12" s="7" t="s">
        <v>374</v>
      </c>
    </row>
    <row r="14" spans="1:9" ht="15.75" x14ac:dyDescent="0.25">
      <c r="A14" s="434" t="s">
        <v>15</v>
      </c>
      <c r="B14" s="434"/>
      <c r="C14" s="2"/>
      <c r="D14" s="2"/>
      <c r="E14" s="2"/>
      <c r="F14" s="2"/>
      <c r="G14" s="2"/>
      <c r="H14" s="2"/>
      <c r="I14" s="2"/>
    </row>
    <row r="16" spans="1:9" x14ac:dyDescent="0.25">
      <c r="A16" s="432" t="s">
        <v>16</v>
      </c>
      <c r="B16" s="433"/>
    </row>
    <row r="17" spans="1:2" x14ac:dyDescent="0.25">
      <c r="A17" s="2" t="s">
        <v>17</v>
      </c>
      <c r="B17" s="2" t="s">
        <v>18</v>
      </c>
    </row>
    <row r="18" spans="1:2" x14ac:dyDescent="0.25">
      <c r="A18" s="3" t="s">
        <v>19</v>
      </c>
      <c r="B18" s="8">
        <v>7630</v>
      </c>
    </row>
  </sheetData>
  <sheetProtection formatCells="0" formatColumns="0" formatRows="0" insertColumns="0" insertRows="0" insertHyperlinks="0" deleteColumns="0" deleteRows="0" sort="0" autoFilter="0" pivotTables="0"/>
  <mergeCells count="17">
    <mergeCell ref="A1:B1"/>
    <mergeCell ref="C1:E1"/>
    <mergeCell ref="A2:B2"/>
    <mergeCell ref="C2:E2"/>
    <mergeCell ref="A3:B3"/>
    <mergeCell ref="C3:E3"/>
    <mergeCell ref="A4:B4"/>
    <mergeCell ref="C4:E4"/>
    <mergeCell ref="A5:B5"/>
    <mergeCell ref="C5:E5"/>
    <mergeCell ref="A6:B6"/>
    <mergeCell ref="C6:E6"/>
    <mergeCell ref="A7:B7"/>
    <mergeCell ref="C7:E7"/>
    <mergeCell ref="A9:B9"/>
    <mergeCell ref="A14:B14"/>
    <mergeCell ref="A16:B16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FC963-631B-44B9-9079-F4A2EA9051E3}">
  <dimension ref="A1:J57"/>
  <sheetViews>
    <sheetView workbookViewId="0">
      <selection activeCell="B14" sqref="B14"/>
    </sheetView>
  </sheetViews>
  <sheetFormatPr defaultRowHeight="15" x14ac:dyDescent="0.25"/>
  <cols>
    <col min="1" max="16384" width="9" style="1"/>
  </cols>
  <sheetData>
    <row r="1" spans="1:10" x14ac:dyDescent="0.25">
      <c r="A1" s="432" t="s">
        <v>20</v>
      </c>
      <c r="B1" s="433"/>
      <c r="C1" s="433"/>
      <c r="D1" s="433"/>
      <c r="E1" s="433"/>
      <c r="F1" s="433"/>
      <c r="G1" s="433"/>
      <c r="H1" s="433"/>
      <c r="I1" s="433"/>
      <c r="J1" s="433"/>
    </row>
    <row r="2" spans="1:10" x14ac:dyDescent="0.25">
      <c r="A2" s="2" t="s">
        <v>6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</row>
    <row r="3" spans="1:10" x14ac:dyDescent="0.25">
      <c r="A3" s="3">
        <v>66048</v>
      </c>
      <c r="B3" s="3">
        <v>56743303</v>
      </c>
      <c r="C3" s="3" t="s">
        <v>318</v>
      </c>
      <c r="D3" s="3" t="s">
        <v>43</v>
      </c>
      <c r="E3" s="3" t="s">
        <v>32</v>
      </c>
      <c r="F3" s="3" t="s">
        <v>319</v>
      </c>
      <c r="G3" s="3" t="s">
        <v>34</v>
      </c>
      <c r="H3" s="3" t="s">
        <v>35</v>
      </c>
      <c r="I3" s="3" t="s">
        <v>36</v>
      </c>
      <c r="J3" s="3">
        <v>1000</v>
      </c>
    </row>
    <row r="4" spans="1:10" x14ac:dyDescent="0.25">
      <c r="A4" s="3">
        <v>66048</v>
      </c>
      <c r="B4" s="3">
        <v>56743303</v>
      </c>
      <c r="C4" s="3" t="s">
        <v>318</v>
      </c>
      <c r="D4" s="3" t="s">
        <v>43</v>
      </c>
      <c r="E4" s="3" t="s">
        <v>37</v>
      </c>
      <c r="F4" s="3" t="s">
        <v>319</v>
      </c>
      <c r="G4" s="3" t="s">
        <v>34</v>
      </c>
      <c r="H4" s="3" t="s">
        <v>35</v>
      </c>
      <c r="I4" s="3" t="s">
        <v>36</v>
      </c>
      <c r="J4" s="3">
        <v>1</v>
      </c>
    </row>
    <row r="5" spans="1:10" x14ac:dyDescent="0.25">
      <c r="A5" s="3">
        <v>66048</v>
      </c>
      <c r="B5" s="3">
        <v>66482601</v>
      </c>
      <c r="C5" s="3" t="s">
        <v>320</v>
      </c>
      <c r="D5" s="3" t="s">
        <v>43</v>
      </c>
      <c r="E5" s="3" t="s">
        <v>32</v>
      </c>
      <c r="F5" s="3" t="s">
        <v>321</v>
      </c>
      <c r="G5" s="3" t="s">
        <v>34</v>
      </c>
      <c r="H5" s="3" t="s">
        <v>35</v>
      </c>
      <c r="I5" s="3" t="s">
        <v>36</v>
      </c>
      <c r="J5" s="3">
        <v>300</v>
      </c>
    </row>
    <row r="6" spans="1:10" x14ac:dyDescent="0.25">
      <c r="A6" s="3">
        <v>66048</v>
      </c>
      <c r="B6" s="3">
        <v>66482601</v>
      </c>
      <c r="C6" s="3" t="s">
        <v>320</v>
      </c>
      <c r="D6" s="3" t="s">
        <v>43</v>
      </c>
      <c r="E6" s="3" t="s">
        <v>37</v>
      </c>
      <c r="F6" s="3" t="s">
        <v>321</v>
      </c>
      <c r="G6" s="3" t="s">
        <v>34</v>
      </c>
      <c r="H6" s="3" t="s">
        <v>35</v>
      </c>
      <c r="I6" s="3" t="s">
        <v>36</v>
      </c>
      <c r="J6" s="3">
        <v>1</v>
      </c>
    </row>
    <row r="7" spans="1:10" x14ac:dyDescent="0.25">
      <c r="A7" s="3">
        <v>66048</v>
      </c>
      <c r="B7" s="3">
        <v>72961504</v>
      </c>
      <c r="C7" s="3" t="s">
        <v>322</v>
      </c>
      <c r="D7" s="3" t="s">
        <v>43</v>
      </c>
      <c r="E7" s="3" t="s">
        <v>32</v>
      </c>
      <c r="F7" s="3" t="s">
        <v>323</v>
      </c>
      <c r="G7" s="3" t="s">
        <v>34</v>
      </c>
      <c r="H7" s="3" t="s">
        <v>35</v>
      </c>
      <c r="I7" s="3" t="s">
        <v>36</v>
      </c>
      <c r="J7" s="3">
        <v>300</v>
      </c>
    </row>
    <row r="8" spans="1:10" x14ac:dyDescent="0.25">
      <c r="A8" s="3">
        <v>66048</v>
      </c>
      <c r="B8" s="3">
        <v>72961504</v>
      </c>
      <c r="C8" s="3" t="s">
        <v>322</v>
      </c>
      <c r="D8" s="3" t="s">
        <v>43</v>
      </c>
      <c r="E8" s="3" t="s">
        <v>37</v>
      </c>
      <c r="F8" s="3" t="s">
        <v>323</v>
      </c>
      <c r="G8" s="3" t="s">
        <v>34</v>
      </c>
      <c r="H8" s="3" t="s">
        <v>35</v>
      </c>
      <c r="I8" s="3" t="s">
        <v>36</v>
      </c>
      <c r="J8" s="3">
        <v>1</v>
      </c>
    </row>
    <row r="9" spans="1:10" x14ac:dyDescent="0.25">
      <c r="A9" s="3">
        <v>66048</v>
      </c>
      <c r="B9" s="3">
        <v>65004602</v>
      </c>
      <c r="C9" s="3" t="s">
        <v>324</v>
      </c>
      <c r="D9" s="3" t="s">
        <v>43</v>
      </c>
      <c r="E9" s="3" t="s">
        <v>32</v>
      </c>
      <c r="F9" s="3" t="s">
        <v>321</v>
      </c>
      <c r="G9" s="3" t="s">
        <v>34</v>
      </c>
      <c r="H9" s="3" t="s">
        <v>35</v>
      </c>
      <c r="I9" s="3" t="s">
        <v>36</v>
      </c>
      <c r="J9" s="3">
        <v>1000</v>
      </c>
    </row>
    <row r="10" spans="1:10" x14ac:dyDescent="0.25">
      <c r="A10" s="3">
        <v>66048</v>
      </c>
      <c r="B10" s="3">
        <v>65004602</v>
      </c>
      <c r="C10" s="3" t="s">
        <v>324</v>
      </c>
      <c r="D10" s="3" t="s">
        <v>43</v>
      </c>
      <c r="E10" s="3" t="s">
        <v>37</v>
      </c>
      <c r="F10" s="3" t="s">
        <v>321</v>
      </c>
      <c r="G10" s="3" t="s">
        <v>34</v>
      </c>
      <c r="H10" s="3" t="s">
        <v>35</v>
      </c>
      <c r="I10" s="3" t="s">
        <v>36</v>
      </c>
      <c r="J10" s="3">
        <v>1</v>
      </c>
    </row>
    <row r="11" spans="1:10" x14ac:dyDescent="0.25">
      <c r="A11" s="3">
        <v>66094</v>
      </c>
      <c r="B11" s="3">
        <v>75300501</v>
      </c>
      <c r="C11" s="3" t="s">
        <v>325</v>
      </c>
      <c r="D11" s="3" t="s">
        <v>43</v>
      </c>
      <c r="E11" s="3" t="s">
        <v>32</v>
      </c>
      <c r="F11" s="3" t="s">
        <v>319</v>
      </c>
      <c r="G11" s="3" t="s">
        <v>34</v>
      </c>
      <c r="H11" s="3" t="s">
        <v>35</v>
      </c>
      <c r="I11" s="3" t="s">
        <v>36</v>
      </c>
      <c r="J11" s="3">
        <v>1500</v>
      </c>
    </row>
    <row r="12" spans="1:10" x14ac:dyDescent="0.25">
      <c r="A12" s="3">
        <v>66062</v>
      </c>
      <c r="B12" s="3">
        <v>50026019</v>
      </c>
      <c r="C12" s="3" t="s">
        <v>326</v>
      </c>
      <c r="D12" s="3" t="s">
        <v>43</v>
      </c>
      <c r="E12" s="3" t="s">
        <v>32</v>
      </c>
      <c r="F12" s="3" t="s">
        <v>321</v>
      </c>
      <c r="G12" s="3" t="s">
        <v>34</v>
      </c>
      <c r="H12" s="3" t="s">
        <v>35</v>
      </c>
      <c r="I12" s="3" t="s">
        <v>36</v>
      </c>
      <c r="J12" s="3">
        <v>1000</v>
      </c>
    </row>
    <row r="13" spans="1:10" x14ac:dyDescent="0.25">
      <c r="A13" s="3">
        <v>66048</v>
      </c>
      <c r="B13" s="3">
        <v>72964302</v>
      </c>
      <c r="C13" s="3" t="s">
        <v>327</v>
      </c>
      <c r="D13" s="3" t="s">
        <v>43</v>
      </c>
      <c r="E13" s="3" t="s">
        <v>32</v>
      </c>
      <c r="F13" s="3" t="s">
        <v>323</v>
      </c>
      <c r="G13" s="3" t="s">
        <v>34</v>
      </c>
      <c r="H13" s="3" t="s">
        <v>35</v>
      </c>
      <c r="I13" s="3" t="s">
        <v>36</v>
      </c>
      <c r="J13" s="3">
        <v>1000</v>
      </c>
    </row>
    <row r="14" spans="1:10" x14ac:dyDescent="0.25">
      <c r="A14" s="3">
        <v>66038</v>
      </c>
      <c r="B14" s="3">
        <v>66289408</v>
      </c>
      <c r="C14" s="3" t="s">
        <v>328</v>
      </c>
      <c r="D14" s="3" t="s">
        <v>43</v>
      </c>
      <c r="E14" s="3" t="s">
        <v>32</v>
      </c>
      <c r="F14" s="3" t="s">
        <v>329</v>
      </c>
      <c r="G14" s="3" t="s">
        <v>34</v>
      </c>
      <c r="H14" s="3" t="s">
        <v>35</v>
      </c>
      <c r="I14" s="3" t="s">
        <v>36</v>
      </c>
      <c r="J14" s="3">
        <v>1000</v>
      </c>
    </row>
    <row r="15" spans="1:10" x14ac:dyDescent="0.25">
      <c r="A15" s="3">
        <v>66048</v>
      </c>
      <c r="B15" s="3">
        <v>72181901</v>
      </c>
      <c r="C15" s="3" t="s">
        <v>330</v>
      </c>
      <c r="D15" s="3" t="s">
        <v>43</v>
      </c>
      <c r="E15" s="3" t="s">
        <v>32</v>
      </c>
      <c r="F15" s="3" t="s">
        <v>331</v>
      </c>
      <c r="G15" s="3" t="s">
        <v>34</v>
      </c>
      <c r="H15" s="3" t="s">
        <v>35</v>
      </c>
      <c r="I15" s="3" t="s">
        <v>36</v>
      </c>
      <c r="J15" s="3">
        <v>1000</v>
      </c>
    </row>
    <row r="16" spans="1:10" x14ac:dyDescent="0.25">
      <c r="A16" s="3">
        <v>66048</v>
      </c>
      <c r="B16" s="3">
        <v>72183102</v>
      </c>
      <c r="C16" s="3" t="s">
        <v>332</v>
      </c>
      <c r="D16" s="3" t="s">
        <v>43</v>
      </c>
      <c r="E16" s="3" t="s">
        <v>32</v>
      </c>
      <c r="F16" s="3" t="s">
        <v>319</v>
      </c>
      <c r="G16" s="3" t="s">
        <v>34</v>
      </c>
      <c r="H16" s="3" t="s">
        <v>35</v>
      </c>
      <c r="I16" s="3" t="s">
        <v>36</v>
      </c>
      <c r="J16" s="3">
        <v>1000</v>
      </c>
    </row>
    <row r="17" spans="1:10" x14ac:dyDescent="0.25">
      <c r="A17" s="3">
        <v>66062</v>
      </c>
      <c r="B17" s="3">
        <v>82279001</v>
      </c>
      <c r="C17" s="3" t="s">
        <v>333</v>
      </c>
      <c r="D17" s="3" t="s">
        <v>43</v>
      </c>
      <c r="E17" s="3" t="s">
        <v>32</v>
      </c>
      <c r="F17" s="3" t="s">
        <v>321</v>
      </c>
      <c r="G17" s="3" t="s">
        <v>34</v>
      </c>
      <c r="H17" s="3" t="s">
        <v>35</v>
      </c>
      <c r="I17" s="3" t="s">
        <v>36</v>
      </c>
      <c r="J17" s="3">
        <v>1000</v>
      </c>
    </row>
    <row r="18" spans="1:10" x14ac:dyDescent="0.25">
      <c r="A18" s="3">
        <v>66048</v>
      </c>
      <c r="B18" s="3">
        <v>69186505</v>
      </c>
      <c r="C18" s="3" t="s">
        <v>334</v>
      </c>
      <c r="D18" s="3" t="s">
        <v>43</v>
      </c>
      <c r="E18" s="3" t="s">
        <v>32</v>
      </c>
      <c r="F18" s="3" t="s">
        <v>335</v>
      </c>
      <c r="G18" s="3" t="s">
        <v>34</v>
      </c>
      <c r="H18" s="3" t="s">
        <v>35</v>
      </c>
      <c r="I18" s="3" t="s">
        <v>36</v>
      </c>
      <c r="J18" s="3">
        <v>1000</v>
      </c>
    </row>
    <row r="19" spans="1:10" x14ac:dyDescent="0.25">
      <c r="A19" s="3">
        <v>66060</v>
      </c>
      <c r="B19" s="3">
        <v>65708318</v>
      </c>
      <c r="C19" s="3" t="s">
        <v>336</v>
      </c>
      <c r="D19" s="3" t="s">
        <v>43</v>
      </c>
      <c r="E19" s="3" t="s">
        <v>32</v>
      </c>
      <c r="F19" s="3" t="s">
        <v>321</v>
      </c>
      <c r="G19" s="3" t="s">
        <v>34</v>
      </c>
      <c r="H19" s="3" t="s">
        <v>35</v>
      </c>
      <c r="I19" s="3" t="s">
        <v>36</v>
      </c>
      <c r="J19" s="3">
        <v>1000</v>
      </c>
    </row>
    <row r="20" spans="1:10" x14ac:dyDescent="0.25">
      <c r="A20" s="3">
        <v>66060</v>
      </c>
      <c r="B20" s="3">
        <v>61047910</v>
      </c>
      <c r="C20" s="3" t="s">
        <v>105</v>
      </c>
      <c r="D20" s="3" t="s">
        <v>43</v>
      </c>
      <c r="E20" s="3" t="s">
        <v>32</v>
      </c>
      <c r="F20" s="3" t="s">
        <v>335</v>
      </c>
      <c r="G20" s="3" t="s">
        <v>34</v>
      </c>
      <c r="H20" s="3" t="s">
        <v>35</v>
      </c>
      <c r="I20" s="3" t="s">
        <v>36</v>
      </c>
      <c r="J20" s="3">
        <v>1000</v>
      </c>
    </row>
    <row r="21" spans="1:10" x14ac:dyDescent="0.25">
      <c r="A21" s="3">
        <v>66048</v>
      </c>
      <c r="B21" s="3">
        <v>53033204</v>
      </c>
      <c r="C21" s="3" t="s">
        <v>337</v>
      </c>
      <c r="D21" s="3" t="s">
        <v>43</v>
      </c>
      <c r="E21" s="3" t="s">
        <v>32</v>
      </c>
      <c r="F21" s="3" t="s">
        <v>319</v>
      </c>
      <c r="G21" s="3" t="s">
        <v>34</v>
      </c>
      <c r="H21" s="3" t="s">
        <v>35</v>
      </c>
      <c r="I21" s="3" t="s">
        <v>36</v>
      </c>
      <c r="J21" s="3">
        <v>1000</v>
      </c>
    </row>
    <row r="22" spans="1:10" x14ac:dyDescent="0.25">
      <c r="A22" s="3">
        <v>66060</v>
      </c>
      <c r="B22" s="3">
        <v>58045104</v>
      </c>
      <c r="C22" s="3" t="s">
        <v>338</v>
      </c>
      <c r="D22" s="3" t="s">
        <v>43</v>
      </c>
      <c r="E22" s="3" t="s">
        <v>32</v>
      </c>
      <c r="F22" s="3" t="s">
        <v>321</v>
      </c>
      <c r="G22" s="3" t="s">
        <v>34</v>
      </c>
      <c r="H22" s="3" t="s">
        <v>35</v>
      </c>
      <c r="I22" s="3" t="s">
        <v>36</v>
      </c>
      <c r="J22" s="3">
        <v>1000</v>
      </c>
    </row>
    <row r="23" spans="1:10" x14ac:dyDescent="0.25">
      <c r="A23" s="3">
        <v>66037</v>
      </c>
      <c r="B23" s="3">
        <v>82266501</v>
      </c>
      <c r="C23" s="3" t="s">
        <v>339</v>
      </c>
      <c r="D23" s="3" t="s">
        <v>43</v>
      </c>
      <c r="E23" s="3" t="s">
        <v>32</v>
      </c>
      <c r="F23" s="3" t="s">
        <v>321</v>
      </c>
      <c r="G23" s="3" t="s">
        <v>34</v>
      </c>
      <c r="H23" s="3" t="s">
        <v>35</v>
      </c>
      <c r="I23" s="3" t="s">
        <v>36</v>
      </c>
      <c r="J23" s="3">
        <v>300</v>
      </c>
    </row>
    <row r="24" spans="1:10" x14ac:dyDescent="0.25">
      <c r="A24" s="3">
        <v>66062</v>
      </c>
      <c r="B24" s="3">
        <v>82274101</v>
      </c>
      <c r="C24" s="3" t="s">
        <v>340</v>
      </c>
      <c r="D24" s="3" t="s">
        <v>43</v>
      </c>
      <c r="E24" s="3" t="s">
        <v>32</v>
      </c>
      <c r="F24" s="3" t="s">
        <v>335</v>
      </c>
      <c r="G24" s="3" t="s">
        <v>34</v>
      </c>
      <c r="H24" s="3" t="s">
        <v>35</v>
      </c>
      <c r="I24" s="3" t="s">
        <v>36</v>
      </c>
      <c r="J24" s="3">
        <v>300</v>
      </c>
    </row>
    <row r="25" spans="1:10" x14ac:dyDescent="0.25">
      <c r="A25" s="3">
        <v>66048</v>
      </c>
      <c r="B25" s="3">
        <v>67114903</v>
      </c>
      <c r="C25" s="3" t="s">
        <v>341</v>
      </c>
      <c r="D25" s="3" t="s">
        <v>43</v>
      </c>
      <c r="E25" s="3" t="s">
        <v>32</v>
      </c>
      <c r="F25" s="3" t="s">
        <v>323</v>
      </c>
      <c r="G25" s="3" t="s">
        <v>34</v>
      </c>
      <c r="H25" s="3" t="s">
        <v>35</v>
      </c>
      <c r="I25" s="3" t="s">
        <v>36</v>
      </c>
      <c r="J25" s="3">
        <v>150</v>
      </c>
    </row>
    <row r="26" spans="1:10" x14ac:dyDescent="0.25">
      <c r="A26" s="3">
        <v>66048</v>
      </c>
      <c r="B26" s="3">
        <v>72184502</v>
      </c>
      <c r="C26" s="3" t="s">
        <v>342</v>
      </c>
      <c r="D26" s="3" t="s">
        <v>43</v>
      </c>
      <c r="E26" s="3" t="s">
        <v>32</v>
      </c>
      <c r="F26" s="3" t="s">
        <v>319</v>
      </c>
      <c r="G26" s="3" t="s">
        <v>34</v>
      </c>
      <c r="H26" s="3" t="s">
        <v>35</v>
      </c>
      <c r="I26" s="3" t="s">
        <v>36</v>
      </c>
      <c r="J26" s="3">
        <v>150</v>
      </c>
    </row>
    <row r="27" spans="1:10" x14ac:dyDescent="0.25">
      <c r="A27" s="3">
        <v>66038</v>
      </c>
      <c r="B27" s="3">
        <v>42817005</v>
      </c>
      <c r="C27" s="3" t="s">
        <v>343</v>
      </c>
      <c r="D27" s="3" t="s">
        <v>43</v>
      </c>
      <c r="E27" s="3" t="s">
        <v>32</v>
      </c>
      <c r="F27" s="3" t="s">
        <v>319</v>
      </c>
      <c r="G27" s="3" t="s">
        <v>34</v>
      </c>
      <c r="H27" s="3" t="s">
        <v>35</v>
      </c>
      <c r="I27" s="3" t="s">
        <v>36</v>
      </c>
      <c r="J27" s="3">
        <v>150</v>
      </c>
    </row>
    <row r="28" spans="1:10" x14ac:dyDescent="0.25">
      <c r="A28" s="3">
        <v>66038</v>
      </c>
      <c r="B28" s="3">
        <v>42817103</v>
      </c>
      <c r="C28" s="3" t="s">
        <v>344</v>
      </c>
      <c r="D28" s="3" t="s">
        <v>43</v>
      </c>
      <c r="E28" s="3" t="s">
        <v>32</v>
      </c>
      <c r="F28" s="3" t="s">
        <v>319</v>
      </c>
      <c r="G28" s="3" t="s">
        <v>34</v>
      </c>
      <c r="H28" s="3" t="s">
        <v>35</v>
      </c>
      <c r="I28" s="3" t="s">
        <v>36</v>
      </c>
      <c r="J28" s="3">
        <v>150</v>
      </c>
    </row>
    <row r="29" spans="1:10" x14ac:dyDescent="0.25">
      <c r="A29" s="3">
        <v>66048</v>
      </c>
      <c r="B29" s="3">
        <v>72963301</v>
      </c>
      <c r="C29" s="3" t="s">
        <v>345</v>
      </c>
      <c r="D29" s="3" t="s">
        <v>43</v>
      </c>
      <c r="E29" s="3" t="s">
        <v>32</v>
      </c>
      <c r="F29" s="3" t="s">
        <v>321</v>
      </c>
      <c r="G29" s="3" t="s">
        <v>34</v>
      </c>
      <c r="H29" s="3" t="s">
        <v>35</v>
      </c>
      <c r="I29" s="3" t="s">
        <v>36</v>
      </c>
      <c r="J29" s="3">
        <v>150</v>
      </c>
    </row>
    <row r="30" spans="1:10" x14ac:dyDescent="0.25">
      <c r="A30" s="3">
        <v>770015</v>
      </c>
      <c r="B30" s="3">
        <v>784417573212</v>
      </c>
      <c r="C30" s="3" t="s">
        <v>346</v>
      </c>
      <c r="D30" s="3" t="s">
        <v>36</v>
      </c>
      <c r="E30" s="3" t="s">
        <v>32</v>
      </c>
      <c r="F30" s="3" t="s">
        <v>347</v>
      </c>
      <c r="G30" s="3" t="s">
        <v>83</v>
      </c>
      <c r="H30" s="3" t="s">
        <v>77</v>
      </c>
      <c r="I30" s="3" t="s">
        <v>36</v>
      </c>
      <c r="J30" s="3">
        <v>1500</v>
      </c>
    </row>
    <row r="31" spans="1:10" x14ac:dyDescent="0.25">
      <c r="A31" s="3">
        <v>770007</v>
      </c>
      <c r="B31" s="3">
        <v>78791950203</v>
      </c>
      <c r="C31" s="3" t="s">
        <v>348</v>
      </c>
      <c r="D31" s="3" t="s">
        <v>36</v>
      </c>
      <c r="E31" s="3" t="s">
        <v>32</v>
      </c>
      <c r="F31" s="3" t="s">
        <v>349</v>
      </c>
      <c r="G31" s="3" t="s">
        <v>83</v>
      </c>
      <c r="H31" s="3" t="s">
        <v>77</v>
      </c>
      <c r="I31" s="3" t="s">
        <v>36</v>
      </c>
      <c r="J31" s="3">
        <v>1000</v>
      </c>
    </row>
    <row r="32" spans="1:10" x14ac:dyDescent="0.25">
      <c r="A32" s="3">
        <v>66094</v>
      </c>
      <c r="B32" s="3">
        <v>75253601</v>
      </c>
      <c r="C32" s="3" t="s">
        <v>350</v>
      </c>
      <c r="D32" s="3" t="s">
        <v>43</v>
      </c>
      <c r="E32" s="3" t="s">
        <v>32</v>
      </c>
      <c r="F32" s="3" t="s">
        <v>321</v>
      </c>
      <c r="G32" s="3" t="s">
        <v>351</v>
      </c>
      <c r="H32" s="3" t="s">
        <v>35</v>
      </c>
      <c r="I32" s="3" t="s">
        <v>36</v>
      </c>
      <c r="J32" s="3">
        <v>1000</v>
      </c>
    </row>
    <row r="33" spans="1:10" x14ac:dyDescent="0.25">
      <c r="A33" s="3">
        <v>66037</v>
      </c>
      <c r="B33" s="3">
        <v>31278809</v>
      </c>
      <c r="C33" s="3" t="s">
        <v>352</v>
      </c>
      <c r="D33" s="3" t="s">
        <v>71</v>
      </c>
      <c r="E33" s="3" t="s">
        <v>32</v>
      </c>
      <c r="F33" s="3" t="s">
        <v>321</v>
      </c>
      <c r="G33" s="3" t="s">
        <v>108</v>
      </c>
      <c r="H33" s="3" t="s">
        <v>35</v>
      </c>
      <c r="I33" s="3" t="s">
        <v>36</v>
      </c>
      <c r="J33" s="3">
        <v>1000</v>
      </c>
    </row>
    <row r="34" spans="1:10" x14ac:dyDescent="0.25">
      <c r="A34" s="3">
        <v>66037</v>
      </c>
      <c r="B34" s="3">
        <v>40939202</v>
      </c>
      <c r="C34" s="3" t="s">
        <v>100</v>
      </c>
      <c r="D34" s="3" t="s">
        <v>43</v>
      </c>
      <c r="E34" s="3" t="s">
        <v>32</v>
      </c>
      <c r="F34" s="3" t="s">
        <v>335</v>
      </c>
      <c r="G34" s="3" t="s">
        <v>93</v>
      </c>
      <c r="H34" s="3" t="s">
        <v>35</v>
      </c>
      <c r="I34" s="3" t="s">
        <v>36</v>
      </c>
      <c r="J34" s="3">
        <v>150</v>
      </c>
    </row>
    <row r="35" spans="1:10" x14ac:dyDescent="0.25">
      <c r="A35" s="3">
        <v>66048</v>
      </c>
      <c r="B35" s="3">
        <v>61401303</v>
      </c>
      <c r="C35" s="3" t="s">
        <v>353</v>
      </c>
      <c r="D35" s="3" t="s">
        <v>43</v>
      </c>
      <c r="E35" s="3" t="s">
        <v>32</v>
      </c>
      <c r="F35" s="3" t="s">
        <v>323</v>
      </c>
      <c r="G35" s="3" t="s">
        <v>108</v>
      </c>
      <c r="H35" s="3" t="s">
        <v>35</v>
      </c>
      <c r="I35" s="3" t="s">
        <v>36</v>
      </c>
      <c r="J35" s="3">
        <v>300</v>
      </c>
    </row>
    <row r="36" spans="1:10" x14ac:dyDescent="0.25">
      <c r="A36" s="3">
        <v>66048</v>
      </c>
      <c r="B36" s="3">
        <v>72184101</v>
      </c>
      <c r="C36" s="3" t="s">
        <v>354</v>
      </c>
      <c r="D36" s="3" t="s">
        <v>43</v>
      </c>
      <c r="E36" s="3" t="s">
        <v>32</v>
      </c>
      <c r="F36" s="3" t="s">
        <v>321</v>
      </c>
      <c r="G36" s="3" t="s">
        <v>93</v>
      </c>
      <c r="H36" s="3" t="s">
        <v>35</v>
      </c>
      <c r="I36" s="3" t="s">
        <v>36</v>
      </c>
      <c r="J36" s="3">
        <v>1000</v>
      </c>
    </row>
    <row r="37" spans="1:10" x14ac:dyDescent="0.25">
      <c r="A37" s="3">
        <v>66037</v>
      </c>
      <c r="B37" s="3">
        <v>38275008</v>
      </c>
      <c r="C37" s="3" t="s">
        <v>355</v>
      </c>
      <c r="D37" s="3" t="s">
        <v>71</v>
      </c>
      <c r="E37" s="3" t="s">
        <v>32</v>
      </c>
      <c r="F37" s="3" t="s">
        <v>321</v>
      </c>
      <c r="G37" s="3" t="s">
        <v>93</v>
      </c>
      <c r="H37" s="3" t="s">
        <v>35</v>
      </c>
      <c r="I37" s="3" t="s">
        <v>36</v>
      </c>
      <c r="J37" s="3">
        <v>1000</v>
      </c>
    </row>
    <row r="38" spans="1:10" x14ac:dyDescent="0.25">
      <c r="A38" s="3">
        <v>66048</v>
      </c>
      <c r="B38" s="3">
        <v>56956603</v>
      </c>
      <c r="C38" s="3" t="s">
        <v>356</v>
      </c>
      <c r="D38" s="3" t="s">
        <v>43</v>
      </c>
      <c r="E38" s="3" t="s">
        <v>32</v>
      </c>
      <c r="F38" s="3" t="s">
        <v>319</v>
      </c>
      <c r="G38" s="3" t="s">
        <v>108</v>
      </c>
      <c r="H38" s="3" t="s">
        <v>35</v>
      </c>
      <c r="I38" s="3" t="s">
        <v>36</v>
      </c>
      <c r="J38" s="3">
        <v>1000</v>
      </c>
    </row>
    <row r="39" spans="1:10" x14ac:dyDescent="0.25">
      <c r="A39" s="3">
        <v>66038</v>
      </c>
      <c r="B39" s="3">
        <v>42817203</v>
      </c>
      <c r="C39" s="3" t="s">
        <v>357</v>
      </c>
      <c r="D39" s="3" t="s">
        <v>43</v>
      </c>
      <c r="E39" s="3" t="s">
        <v>32</v>
      </c>
      <c r="F39" s="3" t="s">
        <v>319</v>
      </c>
      <c r="G39" s="3" t="s">
        <v>93</v>
      </c>
      <c r="H39" s="3" t="s">
        <v>35</v>
      </c>
      <c r="I39" s="3" t="s">
        <v>36</v>
      </c>
      <c r="J39" s="3">
        <v>150</v>
      </c>
    </row>
    <row r="40" spans="1:10" x14ac:dyDescent="0.25">
      <c r="A40" s="3">
        <v>66037</v>
      </c>
      <c r="B40" s="3">
        <v>72961503</v>
      </c>
      <c r="C40" s="3" t="s">
        <v>322</v>
      </c>
      <c r="D40" s="3" t="s">
        <v>43</v>
      </c>
      <c r="E40" s="3" t="s">
        <v>32</v>
      </c>
      <c r="F40" s="3" t="s">
        <v>335</v>
      </c>
      <c r="G40" s="3" t="s">
        <v>358</v>
      </c>
      <c r="H40" s="3" t="s">
        <v>35</v>
      </c>
      <c r="I40" s="3" t="s">
        <v>36</v>
      </c>
      <c r="J40" s="3">
        <v>150</v>
      </c>
    </row>
    <row r="41" spans="1:10" x14ac:dyDescent="0.25">
      <c r="A41" s="3">
        <v>66048</v>
      </c>
      <c r="B41" s="3">
        <v>65004601</v>
      </c>
      <c r="C41" s="3" t="s">
        <v>359</v>
      </c>
      <c r="D41" s="3" t="s">
        <v>43</v>
      </c>
      <c r="E41" s="3" t="s">
        <v>32</v>
      </c>
      <c r="F41" s="3" t="s">
        <v>335</v>
      </c>
      <c r="G41" s="3" t="s">
        <v>93</v>
      </c>
      <c r="H41" s="3" t="s">
        <v>35</v>
      </c>
      <c r="I41" s="3" t="s">
        <v>36</v>
      </c>
      <c r="J41" s="3">
        <v>1000</v>
      </c>
    </row>
    <row r="42" spans="1:10" x14ac:dyDescent="0.25">
      <c r="A42" s="3">
        <v>66038</v>
      </c>
      <c r="B42" s="3">
        <v>44541205</v>
      </c>
      <c r="C42" s="3" t="s">
        <v>360</v>
      </c>
      <c r="D42" s="3" t="s">
        <v>71</v>
      </c>
      <c r="E42" s="3" t="s">
        <v>32</v>
      </c>
      <c r="F42" s="3" t="s">
        <v>323</v>
      </c>
      <c r="G42" s="3" t="s">
        <v>351</v>
      </c>
      <c r="H42" s="3" t="s">
        <v>35</v>
      </c>
      <c r="I42" s="3" t="s">
        <v>36</v>
      </c>
      <c r="J42" s="3">
        <v>1000</v>
      </c>
    </row>
    <row r="43" spans="1:10" x14ac:dyDescent="0.25">
      <c r="A43" s="3">
        <v>66037</v>
      </c>
      <c r="B43" s="3">
        <v>44541605</v>
      </c>
      <c r="C43" s="3" t="s">
        <v>361</v>
      </c>
      <c r="D43" s="3" t="s">
        <v>71</v>
      </c>
      <c r="E43" s="3" t="s">
        <v>32</v>
      </c>
      <c r="F43" s="3" t="s">
        <v>321</v>
      </c>
      <c r="G43" s="3" t="s">
        <v>108</v>
      </c>
      <c r="H43" s="3" t="s">
        <v>35</v>
      </c>
      <c r="I43" s="3" t="s">
        <v>36</v>
      </c>
      <c r="J43" s="3">
        <v>1000</v>
      </c>
    </row>
    <row r="44" spans="1:10" x14ac:dyDescent="0.25">
      <c r="A44" s="3">
        <v>66037</v>
      </c>
      <c r="B44" s="3">
        <v>39724202</v>
      </c>
      <c r="C44" s="3" t="s">
        <v>362</v>
      </c>
      <c r="D44" s="3" t="s">
        <v>43</v>
      </c>
      <c r="E44" s="3" t="s">
        <v>32</v>
      </c>
      <c r="F44" s="3" t="s">
        <v>319</v>
      </c>
      <c r="G44" s="3" t="s">
        <v>363</v>
      </c>
      <c r="H44" s="3" t="s">
        <v>35</v>
      </c>
      <c r="I44" s="3" t="s">
        <v>36</v>
      </c>
      <c r="J44" s="3">
        <v>1000</v>
      </c>
    </row>
    <row r="45" spans="1:10" x14ac:dyDescent="0.25">
      <c r="A45" s="3">
        <v>66037</v>
      </c>
      <c r="B45" s="3">
        <v>72074703</v>
      </c>
      <c r="C45" s="3" t="s">
        <v>364</v>
      </c>
      <c r="D45" s="3" t="s">
        <v>43</v>
      </c>
      <c r="E45" s="3" t="s">
        <v>74</v>
      </c>
      <c r="F45" s="3" t="s">
        <v>329</v>
      </c>
      <c r="G45" s="3" t="s">
        <v>365</v>
      </c>
      <c r="H45" s="3" t="s">
        <v>35</v>
      </c>
      <c r="I45" s="3" t="s">
        <v>36</v>
      </c>
      <c r="J45" s="3">
        <v>5</v>
      </c>
    </row>
    <row r="46" spans="1:10" x14ac:dyDescent="0.25">
      <c r="A46" s="3">
        <v>66038</v>
      </c>
      <c r="B46" s="3">
        <v>72074601</v>
      </c>
      <c r="C46" s="3" t="s">
        <v>366</v>
      </c>
      <c r="D46" s="3" t="s">
        <v>43</v>
      </c>
      <c r="E46" s="3" t="s">
        <v>74</v>
      </c>
      <c r="F46" s="3" t="s">
        <v>329</v>
      </c>
      <c r="G46" s="3" t="s">
        <v>365</v>
      </c>
      <c r="H46" s="3" t="s">
        <v>35</v>
      </c>
      <c r="I46" s="3" t="s">
        <v>36</v>
      </c>
      <c r="J46" s="3">
        <v>5</v>
      </c>
    </row>
    <row r="47" spans="1:10" x14ac:dyDescent="0.25">
      <c r="A47" s="3">
        <v>66048</v>
      </c>
      <c r="B47" s="3">
        <v>48954101</v>
      </c>
      <c r="C47" s="3" t="s">
        <v>95</v>
      </c>
      <c r="D47" s="3" t="s">
        <v>31</v>
      </c>
      <c r="E47" s="3" t="s">
        <v>74</v>
      </c>
      <c r="F47" s="3" t="s">
        <v>367</v>
      </c>
      <c r="G47" s="3" t="s">
        <v>93</v>
      </c>
      <c r="H47" s="3" t="s">
        <v>35</v>
      </c>
      <c r="I47" s="3" t="s">
        <v>36</v>
      </c>
      <c r="J47" s="3">
        <v>5</v>
      </c>
    </row>
    <row r="48" spans="1:10" x14ac:dyDescent="0.25">
      <c r="A48" s="3">
        <v>66037</v>
      </c>
      <c r="B48" s="3">
        <v>72074302</v>
      </c>
      <c r="C48" s="3" t="s">
        <v>368</v>
      </c>
      <c r="D48" s="3" t="s">
        <v>43</v>
      </c>
      <c r="E48" s="3" t="s">
        <v>74</v>
      </c>
      <c r="F48" s="3" t="s">
        <v>329</v>
      </c>
      <c r="G48" s="3" t="s">
        <v>365</v>
      </c>
      <c r="H48" s="3" t="s">
        <v>35</v>
      </c>
      <c r="I48" s="3" t="s">
        <v>36</v>
      </c>
      <c r="J48" s="3">
        <v>5</v>
      </c>
    </row>
    <row r="49" spans="1:10" x14ac:dyDescent="0.25">
      <c r="A49" s="3">
        <v>66037</v>
      </c>
      <c r="B49" s="3">
        <v>31278809</v>
      </c>
      <c r="C49" s="3" t="s">
        <v>352</v>
      </c>
      <c r="D49" s="3" t="s">
        <v>71</v>
      </c>
      <c r="E49" s="3" t="s">
        <v>74</v>
      </c>
      <c r="F49" s="3" t="s">
        <v>321</v>
      </c>
      <c r="G49" s="3" t="s">
        <v>369</v>
      </c>
      <c r="H49" s="3" t="s">
        <v>35</v>
      </c>
      <c r="I49" s="3" t="s">
        <v>36</v>
      </c>
      <c r="J49" s="3">
        <v>5</v>
      </c>
    </row>
    <row r="50" spans="1:10" x14ac:dyDescent="0.25">
      <c r="A50" s="3">
        <v>66037</v>
      </c>
      <c r="B50" s="3">
        <v>45597307</v>
      </c>
      <c r="C50" s="3" t="s">
        <v>370</v>
      </c>
      <c r="D50" s="3" t="s">
        <v>43</v>
      </c>
      <c r="E50" s="3" t="s">
        <v>74</v>
      </c>
      <c r="F50" s="3" t="s">
        <v>367</v>
      </c>
      <c r="G50" s="3" t="s">
        <v>365</v>
      </c>
      <c r="H50" s="3" t="s">
        <v>35</v>
      </c>
      <c r="I50" s="3" t="s">
        <v>36</v>
      </c>
      <c r="J50" s="3">
        <v>5</v>
      </c>
    </row>
    <row r="51" spans="1:10" x14ac:dyDescent="0.25">
      <c r="A51" s="3">
        <v>66037</v>
      </c>
      <c r="B51" s="3">
        <v>40939202</v>
      </c>
      <c r="C51" s="3" t="s">
        <v>100</v>
      </c>
      <c r="D51" s="3" t="s">
        <v>43</v>
      </c>
      <c r="E51" s="3" t="s">
        <v>74</v>
      </c>
      <c r="F51" s="3" t="s">
        <v>335</v>
      </c>
      <c r="G51" s="3" t="s">
        <v>110</v>
      </c>
      <c r="H51" s="3" t="s">
        <v>35</v>
      </c>
      <c r="I51" s="3" t="s">
        <v>36</v>
      </c>
      <c r="J51" s="3">
        <v>5</v>
      </c>
    </row>
    <row r="52" spans="1:10" x14ac:dyDescent="0.25">
      <c r="A52" s="3">
        <v>66048</v>
      </c>
      <c r="B52" s="3">
        <v>61401303</v>
      </c>
      <c r="C52" s="3" t="s">
        <v>353</v>
      </c>
      <c r="D52" s="3" t="s">
        <v>43</v>
      </c>
      <c r="E52" s="3" t="s">
        <v>74</v>
      </c>
      <c r="F52" s="3" t="s">
        <v>323</v>
      </c>
      <c r="G52" s="3" t="s">
        <v>108</v>
      </c>
      <c r="H52" s="3" t="s">
        <v>35</v>
      </c>
      <c r="I52" s="3" t="s">
        <v>36</v>
      </c>
      <c r="J52" s="3">
        <v>5</v>
      </c>
    </row>
    <row r="53" spans="1:10" x14ac:dyDescent="0.25">
      <c r="A53" s="3">
        <v>66048</v>
      </c>
      <c r="B53" s="3">
        <v>72184101</v>
      </c>
      <c r="C53" s="3" t="s">
        <v>354</v>
      </c>
      <c r="D53" s="3" t="s">
        <v>43</v>
      </c>
      <c r="E53" s="3" t="s">
        <v>74</v>
      </c>
      <c r="F53" s="3" t="s">
        <v>321</v>
      </c>
      <c r="G53" s="3" t="s">
        <v>93</v>
      </c>
      <c r="H53" s="3" t="s">
        <v>35</v>
      </c>
      <c r="I53" s="3" t="s">
        <v>36</v>
      </c>
      <c r="J53" s="3">
        <v>5</v>
      </c>
    </row>
    <row r="54" spans="1:10" x14ac:dyDescent="0.25">
      <c r="A54" s="3">
        <v>66048</v>
      </c>
      <c r="B54" s="3">
        <v>56956603</v>
      </c>
      <c r="C54" s="3" t="s">
        <v>356</v>
      </c>
      <c r="D54" s="3" t="s">
        <v>43</v>
      </c>
      <c r="E54" s="3" t="s">
        <v>74</v>
      </c>
      <c r="F54" s="3" t="s">
        <v>319</v>
      </c>
      <c r="G54" s="3" t="s">
        <v>108</v>
      </c>
      <c r="H54" s="3" t="s">
        <v>35</v>
      </c>
      <c r="I54" s="3" t="s">
        <v>36</v>
      </c>
      <c r="J54" s="3">
        <v>5</v>
      </c>
    </row>
    <row r="55" spans="1:10" x14ac:dyDescent="0.25">
      <c r="A55" s="3">
        <v>66037</v>
      </c>
      <c r="B55" s="3">
        <v>72075001</v>
      </c>
      <c r="C55" s="3" t="s">
        <v>371</v>
      </c>
      <c r="D55" s="3" t="s">
        <v>43</v>
      </c>
      <c r="E55" s="3" t="s">
        <v>74</v>
      </c>
      <c r="F55" s="3" t="s">
        <v>329</v>
      </c>
      <c r="G55" s="3" t="s">
        <v>365</v>
      </c>
      <c r="H55" s="3" t="s">
        <v>35</v>
      </c>
      <c r="I55" s="3" t="s">
        <v>36</v>
      </c>
      <c r="J55" s="3">
        <v>5</v>
      </c>
    </row>
    <row r="56" spans="1:10" x14ac:dyDescent="0.25">
      <c r="A56" s="3">
        <v>66038</v>
      </c>
      <c r="B56" s="3">
        <v>44541205</v>
      </c>
      <c r="C56" s="3" t="s">
        <v>360</v>
      </c>
      <c r="D56" s="3" t="s">
        <v>71</v>
      </c>
      <c r="E56" s="3" t="s">
        <v>74</v>
      </c>
      <c r="F56" s="3" t="s">
        <v>323</v>
      </c>
      <c r="G56" s="3" t="s">
        <v>351</v>
      </c>
      <c r="H56" s="3" t="s">
        <v>35</v>
      </c>
      <c r="I56" s="3" t="s">
        <v>36</v>
      </c>
      <c r="J56" s="3">
        <v>5</v>
      </c>
    </row>
    <row r="57" spans="1:10" x14ac:dyDescent="0.25">
      <c r="A57" s="3">
        <v>66037</v>
      </c>
      <c r="B57" s="3">
        <v>44541605</v>
      </c>
      <c r="C57" s="3" t="s">
        <v>361</v>
      </c>
      <c r="D57" s="3" t="s">
        <v>71</v>
      </c>
      <c r="E57" s="3" t="s">
        <v>74</v>
      </c>
      <c r="F57" s="3" t="s">
        <v>321</v>
      </c>
      <c r="G57" s="3" t="s">
        <v>369</v>
      </c>
      <c r="H57" s="3" t="s">
        <v>35</v>
      </c>
      <c r="I57" s="3" t="s">
        <v>36</v>
      </c>
      <c r="J57" s="3">
        <v>5</v>
      </c>
    </row>
  </sheetData>
  <sheetProtection formatCells="0" formatColumns="0" formatRows="0" insertColumns="0" insertRows="0" insertHyperlinks="0" deleteColumns="0" deleteRows="0" sort="0" autoFilter="0" pivotTables="0"/>
  <mergeCells count="1">
    <mergeCell ref="A1:J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FD62A-843E-46F4-AC84-65FBD14A4DE5}">
  <dimension ref="A1:J9"/>
  <sheetViews>
    <sheetView workbookViewId="0">
      <selection activeCell="E12" sqref="E12"/>
    </sheetView>
  </sheetViews>
  <sheetFormatPr defaultRowHeight="15" x14ac:dyDescent="0.25"/>
  <cols>
    <col min="1" max="1" width="15.625" style="17" customWidth="1"/>
    <col min="2" max="3" width="9.125" style="17" customWidth="1"/>
    <col min="4" max="4" width="13" style="17" customWidth="1"/>
    <col min="5" max="5" width="10.125" style="17" customWidth="1"/>
    <col min="6" max="6" width="13" style="17" customWidth="1"/>
    <col min="7" max="7" width="12.375" style="17" customWidth="1"/>
    <col min="8" max="8" width="15" style="17" customWidth="1"/>
    <col min="9" max="9" width="17.375" style="17" customWidth="1"/>
    <col min="10" max="16384" width="9" style="17"/>
  </cols>
  <sheetData>
    <row r="1" spans="1:10" ht="32.25" thickBot="1" x14ac:dyDescent="0.3">
      <c r="A1" s="120" t="s">
        <v>211</v>
      </c>
      <c r="B1" s="120" t="s">
        <v>212</v>
      </c>
      <c r="C1" s="120" t="s">
        <v>213</v>
      </c>
      <c r="D1" s="120" t="s">
        <v>214</v>
      </c>
      <c r="E1" s="120" t="s">
        <v>215</v>
      </c>
      <c r="F1" s="121" t="s">
        <v>216</v>
      </c>
      <c r="G1" s="120" t="s">
        <v>217</v>
      </c>
      <c r="H1" s="120" t="s">
        <v>218</v>
      </c>
      <c r="I1" s="120" t="s">
        <v>219</v>
      </c>
      <c r="J1" s="271" t="s">
        <v>459</v>
      </c>
    </row>
    <row r="2" spans="1:10" ht="30" customHeight="1" thickBot="1" x14ac:dyDescent="0.3">
      <c r="A2" s="122" t="s">
        <v>220</v>
      </c>
      <c r="B2" s="123">
        <v>25</v>
      </c>
      <c r="C2" s="123">
        <v>25</v>
      </c>
      <c r="D2" s="123">
        <v>25</v>
      </c>
      <c r="E2" s="124">
        <v>0</v>
      </c>
      <c r="F2" s="124">
        <v>0</v>
      </c>
      <c r="G2" s="124">
        <v>0</v>
      </c>
      <c r="H2" s="124">
        <v>100</v>
      </c>
      <c r="I2" s="270">
        <v>75</v>
      </c>
      <c r="J2" s="273"/>
    </row>
    <row r="3" spans="1:10" ht="30" customHeight="1" thickBot="1" x14ac:dyDescent="0.3">
      <c r="A3" s="125" t="s">
        <v>221</v>
      </c>
      <c r="B3" s="126">
        <v>60</v>
      </c>
      <c r="C3" s="126">
        <v>60</v>
      </c>
      <c r="D3" s="126">
        <v>60</v>
      </c>
      <c r="E3" s="127">
        <v>0</v>
      </c>
      <c r="F3" s="127">
        <v>10</v>
      </c>
      <c r="G3" s="127">
        <v>5</v>
      </c>
      <c r="H3" s="127">
        <v>200</v>
      </c>
      <c r="I3" s="272">
        <v>125</v>
      </c>
      <c r="J3" s="274">
        <v>145</v>
      </c>
    </row>
    <row r="4" spans="1:10" ht="30" customHeight="1" thickBot="1" x14ac:dyDescent="0.3">
      <c r="A4" s="125" t="s">
        <v>222</v>
      </c>
      <c r="B4" s="126">
        <v>125</v>
      </c>
      <c r="C4" s="129">
        <v>130</v>
      </c>
      <c r="D4" s="129">
        <v>135</v>
      </c>
      <c r="E4" s="128">
        <v>25</v>
      </c>
      <c r="F4" s="127">
        <v>10</v>
      </c>
      <c r="G4" s="127">
        <v>5</v>
      </c>
      <c r="H4" s="127">
        <v>270</v>
      </c>
      <c r="I4" s="272">
        <v>95</v>
      </c>
      <c r="J4" s="274">
        <v>200</v>
      </c>
    </row>
    <row r="5" spans="1:10" ht="30" customHeight="1" thickBot="1" x14ac:dyDescent="0.3">
      <c r="A5" s="125" t="s">
        <v>223</v>
      </c>
      <c r="B5" s="126">
        <v>135</v>
      </c>
      <c r="C5" s="126">
        <v>145</v>
      </c>
      <c r="D5" s="126">
        <v>155</v>
      </c>
      <c r="E5" s="128">
        <v>30</v>
      </c>
      <c r="F5" s="127">
        <v>10</v>
      </c>
      <c r="G5" s="127">
        <v>5</v>
      </c>
      <c r="H5" s="127">
        <v>300</v>
      </c>
      <c r="I5" s="272">
        <v>100</v>
      </c>
      <c r="J5" s="274">
        <v>230</v>
      </c>
    </row>
    <row r="6" spans="1:10" ht="30" customHeight="1" thickBot="1" x14ac:dyDescent="0.3">
      <c r="A6" s="125" t="s">
        <v>224</v>
      </c>
      <c r="B6" s="126">
        <v>200</v>
      </c>
      <c r="C6" s="126">
        <v>210</v>
      </c>
      <c r="D6" s="126">
        <v>220</v>
      </c>
      <c r="E6" s="128">
        <v>30</v>
      </c>
      <c r="F6" s="127">
        <v>10</v>
      </c>
      <c r="G6" s="127">
        <v>5</v>
      </c>
      <c r="H6" s="127">
        <v>370</v>
      </c>
      <c r="I6" s="272">
        <v>105</v>
      </c>
      <c r="J6" s="274">
        <v>300</v>
      </c>
    </row>
    <row r="7" spans="1:10" ht="30" customHeight="1" thickBot="1" x14ac:dyDescent="0.3">
      <c r="A7" s="125" t="s">
        <v>225</v>
      </c>
      <c r="B7" s="126">
        <v>225</v>
      </c>
      <c r="C7" s="126">
        <v>235</v>
      </c>
      <c r="D7" s="126">
        <v>245</v>
      </c>
      <c r="E7" s="128">
        <v>35</v>
      </c>
      <c r="F7" s="127">
        <v>10</v>
      </c>
      <c r="G7" s="127">
        <v>5</v>
      </c>
      <c r="H7" s="127">
        <v>400</v>
      </c>
      <c r="I7" s="272">
        <v>105</v>
      </c>
      <c r="J7" s="274">
        <v>330</v>
      </c>
    </row>
    <row r="8" spans="1:10" ht="30" customHeight="1" thickBot="1" x14ac:dyDescent="0.3">
      <c r="A8" s="130" t="s">
        <v>226</v>
      </c>
      <c r="B8" s="131">
        <v>40</v>
      </c>
      <c r="C8" s="131">
        <v>45</v>
      </c>
      <c r="D8" s="131">
        <v>45</v>
      </c>
      <c r="E8" s="132">
        <v>0</v>
      </c>
      <c r="F8" s="132">
        <v>0</v>
      </c>
      <c r="G8" s="132">
        <v>0</v>
      </c>
      <c r="H8" s="133">
        <v>65</v>
      </c>
      <c r="I8" s="275">
        <v>20</v>
      </c>
      <c r="J8" s="277">
        <v>55</v>
      </c>
    </row>
    <row r="9" spans="1:10" ht="30" customHeight="1" thickBot="1" x14ac:dyDescent="0.3">
      <c r="A9" s="130" t="s">
        <v>37</v>
      </c>
      <c r="B9" s="131">
        <v>40</v>
      </c>
      <c r="C9" s="131">
        <v>50</v>
      </c>
      <c r="D9" s="131">
        <v>50</v>
      </c>
      <c r="E9" s="132">
        <v>0</v>
      </c>
      <c r="F9" s="132">
        <v>0</v>
      </c>
      <c r="G9" s="132">
        <v>0</v>
      </c>
      <c r="H9" s="133">
        <v>85</v>
      </c>
      <c r="I9" s="275">
        <v>35</v>
      </c>
      <c r="J9" s="276">
        <v>55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595C8-5CBF-44D2-B6A4-103DF5654552}">
  <dimension ref="A2:R46"/>
  <sheetViews>
    <sheetView workbookViewId="0">
      <selection activeCell="I41" sqref="I41"/>
    </sheetView>
  </sheetViews>
  <sheetFormatPr defaultRowHeight="15" x14ac:dyDescent="0.25"/>
  <cols>
    <col min="1" max="1" width="28.625" style="17" customWidth="1"/>
    <col min="2" max="2" width="13.5" style="15" customWidth="1"/>
    <col min="3" max="3" width="8.25" style="15" customWidth="1"/>
    <col min="4" max="4" width="9.375" style="15" customWidth="1"/>
    <col min="5" max="5" width="10.75" style="15" customWidth="1"/>
    <col min="6" max="7" width="9.875" style="15" customWidth="1"/>
    <col min="8" max="8" width="8.5" style="15" customWidth="1"/>
    <col min="9" max="9" width="8.875" style="15" customWidth="1"/>
    <col min="10" max="12" width="8.875" style="17" customWidth="1"/>
    <col min="13" max="13" width="10.25" style="17" customWidth="1"/>
    <col min="14" max="14" width="9.5" style="17" customWidth="1"/>
    <col min="15" max="15" width="7.625" style="17" customWidth="1"/>
    <col min="16" max="16" width="9.375" style="17" customWidth="1"/>
    <col min="17" max="17" width="62.625" style="15" customWidth="1"/>
    <col min="18" max="18" width="14.25" style="15" customWidth="1"/>
    <col min="19" max="16384" width="9" style="17"/>
  </cols>
  <sheetData>
    <row r="2" spans="1:17" x14ac:dyDescent="0.25">
      <c r="A2" s="14" t="s">
        <v>169</v>
      </c>
      <c r="C2" s="16"/>
    </row>
    <row r="3" spans="1:17" ht="26.25" customHeight="1" x14ac:dyDescent="0.25">
      <c r="A3" s="18" t="s">
        <v>170</v>
      </c>
      <c r="B3" s="19">
        <v>10465</v>
      </c>
    </row>
    <row r="4" spans="1:17" x14ac:dyDescent="0.25">
      <c r="A4" s="20" t="s">
        <v>171</v>
      </c>
      <c r="B4" s="21"/>
    </row>
    <row r="5" spans="1:17" x14ac:dyDescent="0.25">
      <c r="A5" s="22" t="s">
        <v>172</v>
      </c>
      <c r="B5" s="23">
        <f>SUM(B19+H19+M22)</f>
        <v>10465</v>
      </c>
    </row>
    <row r="6" spans="1:17" ht="15.75" thickBot="1" x14ac:dyDescent="0.3">
      <c r="A6" s="14"/>
    </row>
    <row r="7" spans="1:17" ht="46.5" customHeight="1" x14ac:dyDescent="0.25">
      <c r="A7" s="24" t="s">
        <v>173</v>
      </c>
      <c r="B7" s="25" t="s">
        <v>174</v>
      </c>
      <c r="C7" s="24" t="s">
        <v>175</v>
      </c>
      <c r="D7" s="24" t="s">
        <v>127</v>
      </c>
      <c r="E7" s="26" t="s">
        <v>176</v>
      </c>
      <c r="F7" s="26" t="s">
        <v>177</v>
      </c>
      <c r="G7" s="26" t="s">
        <v>178</v>
      </c>
      <c r="H7" s="25" t="s">
        <v>179</v>
      </c>
      <c r="I7" s="27" t="s">
        <v>180</v>
      </c>
      <c r="J7" s="27" t="s">
        <v>181</v>
      </c>
      <c r="K7" s="27" t="s">
        <v>182</v>
      </c>
      <c r="L7" s="28" t="s">
        <v>183</v>
      </c>
      <c r="M7" s="29" t="s">
        <v>184</v>
      </c>
      <c r="N7" s="30" t="s">
        <v>185</v>
      </c>
      <c r="O7" s="31" t="s">
        <v>186</v>
      </c>
      <c r="P7" s="32" t="s">
        <v>187</v>
      </c>
      <c r="Q7" s="33" t="s">
        <v>188</v>
      </c>
    </row>
    <row r="8" spans="1:17" ht="18.75" customHeight="1" x14ac:dyDescent="0.25">
      <c r="A8" s="34" t="s">
        <v>189</v>
      </c>
      <c r="B8" s="35">
        <v>2660</v>
      </c>
      <c r="C8" s="36">
        <v>7</v>
      </c>
      <c r="D8" s="36"/>
      <c r="E8" s="36">
        <v>0</v>
      </c>
      <c r="F8" s="36"/>
      <c r="G8" s="36"/>
      <c r="H8" s="36">
        <v>120</v>
      </c>
      <c r="I8" s="37"/>
      <c r="J8" s="37"/>
      <c r="K8" s="37"/>
      <c r="L8" s="38"/>
      <c r="M8" s="39"/>
      <c r="N8" s="40">
        <f>B8-I8-J8</f>
        <v>2660</v>
      </c>
      <c r="O8" s="37">
        <v>0</v>
      </c>
      <c r="P8" s="37">
        <f t="shared" ref="P8:P9" si="0">SUM(N8-O8)</f>
        <v>2660</v>
      </c>
      <c r="Q8" s="41"/>
    </row>
    <row r="9" spans="1:17" ht="18.75" customHeight="1" x14ac:dyDescent="0.25">
      <c r="A9" s="42" t="s">
        <v>190</v>
      </c>
      <c r="B9" s="43">
        <v>2660</v>
      </c>
      <c r="C9" s="44">
        <v>9</v>
      </c>
      <c r="D9" s="45"/>
      <c r="E9" s="46">
        <v>0</v>
      </c>
      <c r="F9" s="44"/>
      <c r="G9" s="44"/>
      <c r="H9" s="44">
        <v>40</v>
      </c>
      <c r="I9" s="44"/>
      <c r="J9" s="44"/>
      <c r="K9" s="44"/>
      <c r="L9" s="47"/>
      <c r="M9" s="48"/>
      <c r="N9" s="49">
        <f>B9-I9-J9</f>
        <v>2660</v>
      </c>
      <c r="O9" s="44">
        <v>0</v>
      </c>
      <c r="P9" s="44">
        <f t="shared" si="0"/>
        <v>2660</v>
      </c>
      <c r="Q9" s="50"/>
    </row>
    <row r="10" spans="1:17" ht="26.25" customHeight="1" x14ac:dyDescent="0.25">
      <c r="A10" s="51" t="s">
        <v>191</v>
      </c>
      <c r="B10" s="52">
        <v>215</v>
      </c>
      <c r="C10" s="52">
        <v>4</v>
      </c>
      <c r="D10" s="52">
        <v>550</v>
      </c>
      <c r="E10" s="52"/>
      <c r="F10" s="52">
        <v>114.75</v>
      </c>
      <c r="G10" s="52">
        <v>773.75</v>
      </c>
      <c r="H10" s="52"/>
      <c r="I10" s="52">
        <v>40</v>
      </c>
      <c r="J10" s="52">
        <v>20</v>
      </c>
      <c r="K10" s="52">
        <v>95</v>
      </c>
      <c r="L10" s="53">
        <v>0</v>
      </c>
      <c r="M10" s="54">
        <v>305</v>
      </c>
      <c r="N10" s="55">
        <v>650.25</v>
      </c>
      <c r="O10" s="56">
        <v>2.5</v>
      </c>
      <c r="P10" s="52">
        <f>SUM(N10-O10)</f>
        <v>647.75</v>
      </c>
      <c r="Q10" s="57" t="s">
        <v>192</v>
      </c>
    </row>
    <row r="11" spans="1:17" ht="18.75" customHeight="1" x14ac:dyDescent="0.25">
      <c r="A11" s="42" t="s">
        <v>193</v>
      </c>
      <c r="B11" s="58">
        <v>2160</v>
      </c>
      <c r="C11" s="44">
        <v>9</v>
      </c>
      <c r="D11" s="44"/>
      <c r="E11" s="46">
        <v>2160</v>
      </c>
      <c r="F11" s="44">
        <v>0</v>
      </c>
      <c r="G11" s="44">
        <v>3817.5</v>
      </c>
      <c r="H11" s="44">
        <v>80</v>
      </c>
      <c r="I11" s="44">
        <v>90</v>
      </c>
      <c r="J11" s="44">
        <v>45</v>
      </c>
      <c r="K11" s="44">
        <v>285</v>
      </c>
      <c r="L11" s="47">
        <v>90</v>
      </c>
      <c r="M11" s="59">
        <v>720</v>
      </c>
      <c r="N11" s="49">
        <f t="shared" ref="N11:N14" si="1">B11-F11</f>
        <v>2160</v>
      </c>
      <c r="O11" s="60">
        <v>2.5</v>
      </c>
      <c r="P11" s="44">
        <f>SUM(N11-O11)</f>
        <v>2157.5</v>
      </c>
      <c r="Q11" s="61"/>
    </row>
    <row r="12" spans="1:17" ht="18.75" customHeight="1" x14ac:dyDescent="0.25">
      <c r="A12" s="34" t="s">
        <v>194</v>
      </c>
      <c r="B12" s="62">
        <v>0</v>
      </c>
      <c r="C12" s="37"/>
      <c r="D12" s="37"/>
      <c r="E12" s="36"/>
      <c r="F12" s="37">
        <v>0</v>
      </c>
      <c r="G12" s="37">
        <v>0</v>
      </c>
      <c r="H12" s="37">
        <v>40</v>
      </c>
      <c r="I12" s="37"/>
      <c r="J12" s="37"/>
      <c r="K12" s="37"/>
      <c r="L12" s="38"/>
      <c r="M12" s="63"/>
      <c r="N12" s="40">
        <f t="shared" si="1"/>
        <v>0</v>
      </c>
      <c r="O12" s="64"/>
      <c r="P12" s="37">
        <f>SUM(N12-O12)</f>
        <v>0</v>
      </c>
      <c r="Q12" s="37"/>
    </row>
    <row r="13" spans="1:17" ht="18.75" customHeight="1" x14ac:dyDescent="0.25">
      <c r="A13" s="42" t="s">
        <v>195</v>
      </c>
      <c r="B13" s="65">
        <v>0</v>
      </c>
      <c r="C13" s="44"/>
      <c r="D13" s="44"/>
      <c r="E13" s="46"/>
      <c r="F13" s="44">
        <f t="shared" ref="F13:F17" si="2">B13*15%</f>
        <v>0</v>
      </c>
      <c r="G13" s="44">
        <v>77.25</v>
      </c>
      <c r="H13" s="44"/>
      <c r="I13" s="44"/>
      <c r="J13" s="44"/>
      <c r="K13" s="44"/>
      <c r="L13" s="47"/>
      <c r="M13" s="59"/>
      <c r="N13" s="49">
        <f t="shared" si="1"/>
        <v>0</v>
      </c>
      <c r="O13" s="60"/>
      <c r="P13" s="44">
        <f>SUM(N13-O13)</f>
        <v>0</v>
      </c>
      <c r="Q13" s="61"/>
    </row>
    <row r="14" spans="1:17" ht="18.75" customHeight="1" x14ac:dyDescent="0.25">
      <c r="A14" s="34" t="s">
        <v>196</v>
      </c>
      <c r="B14" s="66">
        <v>0</v>
      </c>
      <c r="C14" s="37"/>
      <c r="D14" s="37"/>
      <c r="E14" s="36"/>
      <c r="F14" s="37">
        <f t="shared" si="2"/>
        <v>0</v>
      </c>
      <c r="G14" s="37">
        <v>33.75</v>
      </c>
      <c r="H14" s="37"/>
      <c r="I14" s="37"/>
      <c r="J14" s="37"/>
      <c r="K14" s="37"/>
      <c r="L14" s="38"/>
      <c r="M14" s="63"/>
      <c r="N14" s="40">
        <f t="shared" si="1"/>
        <v>0</v>
      </c>
      <c r="O14" s="67"/>
      <c r="P14" s="37">
        <v>0</v>
      </c>
      <c r="Q14" s="37"/>
    </row>
    <row r="15" spans="1:17" ht="18.75" customHeight="1" x14ac:dyDescent="0.25">
      <c r="A15" s="68" t="s">
        <v>197</v>
      </c>
      <c r="B15" s="65"/>
      <c r="C15" s="44"/>
      <c r="D15" s="44"/>
      <c r="E15" s="46"/>
      <c r="F15" s="44">
        <f t="shared" si="2"/>
        <v>0</v>
      </c>
      <c r="G15" s="44"/>
      <c r="H15" s="44"/>
      <c r="I15" s="44"/>
      <c r="J15" s="44"/>
      <c r="K15" s="44"/>
      <c r="L15" s="47"/>
      <c r="M15" s="59"/>
      <c r="N15" s="49">
        <f>B18-F18</f>
        <v>0</v>
      </c>
      <c r="O15" s="60"/>
      <c r="P15" s="44">
        <v>320</v>
      </c>
      <c r="Q15" s="61"/>
    </row>
    <row r="16" spans="1:17" ht="18.75" customHeight="1" x14ac:dyDescent="0.25">
      <c r="A16" s="69" t="s">
        <v>198</v>
      </c>
      <c r="B16" s="66">
        <v>0</v>
      </c>
      <c r="C16" s="37"/>
      <c r="D16" s="37"/>
      <c r="E16" s="36"/>
      <c r="F16" s="37">
        <v>0</v>
      </c>
      <c r="G16" s="37"/>
      <c r="H16" s="37"/>
      <c r="I16" s="37"/>
      <c r="J16" s="37"/>
      <c r="K16" s="37"/>
      <c r="L16" s="38"/>
      <c r="M16" s="63"/>
      <c r="N16" s="40"/>
      <c r="O16" s="64"/>
      <c r="P16" s="37">
        <v>160</v>
      </c>
      <c r="Q16" s="37"/>
    </row>
    <row r="17" spans="1:18" ht="18.75" customHeight="1" x14ac:dyDescent="0.25">
      <c r="A17" s="68" t="s">
        <v>199</v>
      </c>
      <c r="B17" s="65">
        <v>365</v>
      </c>
      <c r="C17" s="44">
        <v>3</v>
      </c>
      <c r="D17" s="44"/>
      <c r="E17" s="46">
        <v>365</v>
      </c>
      <c r="F17" s="44">
        <f t="shared" si="2"/>
        <v>54.75</v>
      </c>
      <c r="G17" s="44">
        <v>54.75</v>
      </c>
      <c r="H17" s="44"/>
      <c r="I17" s="44">
        <v>30</v>
      </c>
      <c r="J17" s="44">
        <v>15</v>
      </c>
      <c r="K17" s="44">
        <v>35</v>
      </c>
      <c r="L17" s="47">
        <v>0</v>
      </c>
      <c r="M17" s="59">
        <v>355</v>
      </c>
      <c r="N17" s="49">
        <f t="shared" ref="N17" si="3">B17-F17</f>
        <v>310.25</v>
      </c>
      <c r="O17" s="60">
        <v>2.5</v>
      </c>
      <c r="P17" s="44">
        <f>SUM(N17-O17)</f>
        <v>307.75</v>
      </c>
      <c r="Q17" s="61"/>
    </row>
    <row r="18" spans="1:18" ht="18.75" customHeight="1" x14ac:dyDescent="0.25">
      <c r="A18" s="70" t="s">
        <v>200</v>
      </c>
      <c r="B18" s="71"/>
      <c r="C18" s="72"/>
      <c r="D18" s="72"/>
      <c r="E18" s="72"/>
      <c r="F18" s="37"/>
      <c r="G18" s="72"/>
      <c r="H18" s="72"/>
      <c r="I18" s="37"/>
      <c r="J18" s="37"/>
      <c r="K18" s="37"/>
      <c r="L18" s="38"/>
      <c r="M18" s="63"/>
      <c r="N18" s="40"/>
      <c r="O18" s="67"/>
      <c r="P18" s="73">
        <v>415</v>
      </c>
      <c r="Q18" s="37"/>
    </row>
    <row r="19" spans="1:18" s="14" customFormat="1" ht="15.75" x14ac:dyDescent="0.25">
      <c r="A19" s="74" t="s">
        <v>201</v>
      </c>
      <c r="B19" s="75">
        <f>SUM(B8:B18)</f>
        <v>8060</v>
      </c>
      <c r="C19" s="76">
        <f>SUM(C8:C18)</f>
        <v>32</v>
      </c>
      <c r="D19" s="77">
        <f>SUM(D8:D18)</f>
        <v>550</v>
      </c>
      <c r="E19" s="78">
        <f>SUM(E8:E18)</f>
        <v>2525</v>
      </c>
      <c r="F19" s="76">
        <f>SUM(F10:F18)</f>
        <v>169.5</v>
      </c>
      <c r="G19" s="76">
        <f>SUM(G10:G18)</f>
        <v>4757</v>
      </c>
      <c r="H19" s="79">
        <f t="shared" ref="H19:P19" si="4">SUM(H8:H18)</f>
        <v>280</v>
      </c>
      <c r="I19" s="80">
        <f t="shared" si="4"/>
        <v>160</v>
      </c>
      <c r="J19" s="80">
        <f t="shared" si="4"/>
        <v>80</v>
      </c>
      <c r="K19" s="80">
        <f t="shared" si="4"/>
        <v>415</v>
      </c>
      <c r="L19" s="81">
        <f t="shared" si="4"/>
        <v>90</v>
      </c>
      <c r="M19" s="82">
        <f t="shared" si="4"/>
        <v>1380</v>
      </c>
      <c r="N19" s="30">
        <f t="shared" si="4"/>
        <v>8440.5</v>
      </c>
      <c r="O19" s="83">
        <f t="shared" si="4"/>
        <v>7.5</v>
      </c>
      <c r="P19" s="84">
        <f t="shared" si="4"/>
        <v>9328</v>
      </c>
      <c r="Q19" s="85"/>
      <c r="R19" s="86"/>
    </row>
    <row r="20" spans="1:18" ht="18.75" customHeight="1" x14ac:dyDescent="0.3">
      <c r="A20" s="87" t="s">
        <v>202</v>
      </c>
      <c r="B20" s="88"/>
      <c r="C20" s="88"/>
      <c r="D20" s="88"/>
      <c r="E20" s="88"/>
      <c r="F20" s="88"/>
      <c r="G20" s="88"/>
      <c r="H20" s="88"/>
      <c r="I20" s="89">
        <v>160</v>
      </c>
      <c r="J20" s="89">
        <v>80</v>
      </c>
      <c r="K20" s="437">
        <v>44444</v>
      </c>
      <c r="L20" s="438"/>
      <c r="M20" s="90">
        <f>SUM(I20+J20)</f>
        <v>240</v>
      </c>
      <c r="N20" s="14"/>
      <c r="O20" s="91"/>
      <c r="P20" s="91"/>
      <c r="Q20" s="86"/>
      <c r="R20" s="92"/>
    </row>
    <row r="21" spans="1:18" ht="20.25" customHeight="1" x14ac:dyDescent="0.25">
      <c r="A21" s="93" t="s">
        <v>203</v>
      </c>
      <c r="B21" s="94"/>
      <c r="C21" s="94"/>
      <c r="D21" s="94"/>
      <c r="E21" s="94"/>
      <c r="F21" s="94"/>
      <c r="G21" s="94"/>
      <c r="H21" s="94"/>
      <c r="I21" s="94"/>
      <c r="J21" s="95"/>
      <c r="K21" s="95"/>
      <c r="L21" s="95"/>
      <c r="M21" s="63">
        <f>M19-M20</f>
        <v>1140</v>
      </c>
      <c r="N21" s="14"/>
      <c r="O21" s="96"/>
      <c r="P21" s="96"/>
      <c r="Q21" s="86"/>
      <c r="R21" s="92"/>
    </row>
    <row r="22" spans="1:18" ht="18.75" customHeight="1" thickBot="1" x14ac:dyDescent="0.3">
      <c r="A22" s="97" t="s">
        <v>204</v>
      </c>
      <c r="B22" s="98"/>
      <c r="C22" s="98"/>
      <c r="D22" s="98"/>
      <c r="E22" s="98"/>
      <c r="F22" s="98"/>
      <c r="G22" s="98"/>
      <c r="H22" s="98"/>
      <c r="I22" s="99"/>
      <c r="J22" s="99"/>
      <c r="K22" s="100"/>
      <c r="L22" s="100"/>
      <c r="M22" s="101">
        <f>SUM(I19+J19+K19+L19+M19)</f>
        <v>2125</v>
      </c>
      <c r="N22" s="14"/>
      <c r="O22" s="96"/>
      <c r="P22" s="96"/>
      <c r="Q22" s="86"/>
      <c r="R22" s="92"/>
    </row>
    <row r="23" spans="1:18" ht="18.75" customHeight="1" x14ac:dyDescent="0.25">
      <c r="A23" s="102"/>
      <c r="B23" s="16"/>
      <c r="C23" s="16"/>
      <c r="D23" s="16"/>
      <c r="E23" s="16"/>
      <c r="F23" s="16"/>
      <c r="G23" s="16"/>
      <c r="H23" s="16"/>
      <c r="I23" s="103"/>
      <c r="J23" s="103"/>
      <c r="K23" s="14"/>
      <c r="L23" s="14"/>
      <c r="M23" s="16"/>
      <c r="N23" s="14"/>
      <c r="O23" s="96"/>
      <c r="P23" s="96"/>
      <c r="Q23" s="86"/>
      <c r="R23" s="92"/>
    </row>
    <row r="24" spans="1:18" x14ac:dyDescent="0.25">
      <c r="A24" s="104" t="s">
        <v>205</v>
      </c>
      <c r="K24" s="15"/>
      <c r="L24" s="15"/>
    </row>
    <row r="25" spans="1:18" x14ac:dyDescent="0.25">
      <c r="A25" s="105" t="s">
        <v>206</v>
      </c>
      <c r="B25" s="105" t="s">
        <v>207</v>
      </c>
      <c r="C25" s="105" t="s">
        <v>208</v>
      </c>
      <c r="D25" s="106" t="s">
        <v>209</v>
      </c>
      <c r="E25" s="106" t="s">
        <v>18</v>
      </c>
      <c r="K25" s="15"/>
      <c r="L25" s="15"/>
    </row>
    <row r="26" spans="1:18" x14ac:dyDescent="0.25">
      <c r="A26" s="107" t="s">
        <v>42</v>
      </c>
      <c r="B26" s="107" t="s">
        <v>32</v>
      </c>
      <c r="C26" s="37" t="s">
        <v>210</v>
      </c>
      <c r="D26" s="107" t="s">
        <v>35</v>
      </c>
      <c r="E26" s="108">
        <v>400</v>
      </c>
      <c r="F26" s="109"/>
      <c r="K26" s="15"/>
      <c r="L26" s="15"/>
    </row>
    <row r="27" spans="1:18" x14ac:dyDescent="0.25">
      <c r="A27" s="107" t="s">
        <v>49</v>
      </c>
      <c r="B27" s="107" t="s">
        <v>32</v>
      </c>
      <c r="C27" s="37" t="s">
        <v>210</v>
      </c>
      <c r="D27" s="107" t="s">
        <v>35</v>
      </c>
      <c r="E27" s="108">
        <v>370</v>
      </c>
      <c r="F27" s="109"/>
      <c r="I27" s="110"/>
      <c r="K27" s="111"/>
      <c r="L27" s="111"/>
    </row>
    <row r="28" spans="1:18" x14ac:dyDescent="0.25">
      <c r="A28" s="107" t="s">
        <v>64</v>
      </c>
      <c r="B28" s="107" t="s">
        <v>32</v>
      </c>
      <c r="C28" s="37" t="s">
        <v>210</v>
      </c>
      <c r="D28" s="107" t="s">
        <v>35</v>
      </c>
      <c r="E28" s="108">
        <v>200</v>
      </c>
      <c r="F28" s="109"/>
      <c r="K28" s="112"/>
      <c r="L28" s="112"/>
    </row>
    <row r="29" spans="1:18" x14ac:dyDescent="0.25">
      <c r="A29" s="107" t="s">
        <v>65</v>
      </c>
      <c r="B29" s="107" t="s">
        <v>32</v>
      </c>
      <c r="C29" s="37" t="s">
        <v>210</v>
      </c>
      <c r="D29" s="107" t="s">
        <v>35</v>
      </c>
      <c r="E29" s="108">
        <v>200</v>
      </c>
      <c r="F29" s="109"/>
      <c r="K29" s="15"/>
      <c r="L29" s="15"/>
    </row>
    <row r="30" spans="1:18" x14ac:dyDescent="0.25">
      <c r="A30" s="107" t="s">
        <v>66</v>
      </c>
      <c r="B30" s="107" t="s">
        <v>32</v>
      </c>
      <c r="C30" s="37" t="s">
        <v>210</v>
      </c>
      <c r="D30" s="107" t="s">
        <v>35</v>
      </c>
      <c r="E30" s="108">
        <v>200</v>
      </c>
      <c r="F30" s="109"/>
    </row>
    <row r="31" spans="1:18" x14ac:dyDescent="0.25">
      <c r="A31" s="107" t="s">
        <v>53</v>
      </c>
      <c r="B31" s="107" t="s">
        <v>32</v>
      </c>
      <c r="C31" s="37" t="s">
        <v>210</v>
      </c>
      <c r="D31" s="107" t="s">
        <v>35</v>
      </c>
      <c r="E31" s="113">
        <v>370</v>
      </c>
    </row>
    <row r="32" spans="1:18" x14ac:dyDescent="0.25">
      <c r="A32" s="107" t="s">
        <v>54</v>
      </c>
      <c r="B32" s="107" t="s">
        <v>32</v>
      </c>
      <c r="C32" s="37" t="s">
        <v>210</v>
      </c>
      <c r="D32" s="107" t="s">
        <v>35</v>
      </c>
      <c r="E32" s="113">
        <v>370</v>
      </c>
      <c r="G32" s="114">
        <f>SUM(E26:E41)</f>
        <v>4600</v>
      </c>
    </row>
    <row r="33" spans="1:7" x14ac:dyDescent="0.25">
      <c r="A33" s="107" t="s">
        <v>68</v>
      </c>
      <c r="B33" s="107" t="s">
        <v>32</v>
      </c>
      <c r="C33" s="37" t="s">
        <v>210</v>
      </c>
      <c r="D33" s="107" t="s">
        <v>35</v>
      </c>
      <c r="E33" s="113">
        <v>200</v>
      </c>
      <c r="G33" s="115">
        <f>SUM(E42:E45)</f>
        <v>720</v>
      </c>
    </row>
    <row r="34" spans="1:7" x14ac:dyDescent="0.25">
      <c r="A34" s="107" t="s">
        <v>30</v>
      </c>
      <c r="B34" s="107" t="s">
        <v>32</v>
      </c>
      <c r="C34" s="37" t="s">
        <v>210</v>
      </c>
      <c r="D34" s="107" t="s">
        <v>35</v>
      </c>
      <c r="E34" s="113">
        <v>370</v>
      </c>
    </row>
    <row r="35" spans="1:7" x14ac:dyDescent="0.25">
      <c r="A35" s="107" t="s">
        <v>55</v>
      </c>
      <c r="B35" s="107" t="s">
        <v>32</v>
      </c>
      <c r="C35" s="37" t="s">
        <v>210</v>
      </c>
      <c r="D35" s="107" t="s">
        <v>35</v>
      </c>
      <c r="E35" s="113">
        <v>370</v>
      </c>
    </row>
    <row r="36" spans="1:7" x14ac:dyDescent="0.25">
      <c r="A36" s="107" t="s">
        <v>46</v>
      </c>
      <c r="B36" s="107" t="s">
        <v>32</v>
      </c>
      <c r="C36" s="37" t="s">
        <v>210</v>
      </c>
      <c r="D36" s="107" t="s">
        <v>35</v>
      </c>
      <c r="E36" s="113">
        <v>400</v>
      </c>
    </row>
    <row r="37" spans="1:7" x14ac:dyDescent="0.25">
      <c r="A37" s="107" t="s">
        <v>48</v>
      </c>
      <c r="B37" s="107" t="s">
        <v>32</v>
      </c>
      <c r="C37" s="37" t="s">
        <v>210</v>
      </c>
      <c r="D37" s="107" t="s">
        <v>35</v>
      </c>
      <c r="E37" s="113">
        <v>400</v>
      </c>
    </row>
    <row r="38" spans="1:7" x14ac:dyDescent="0.25">
      <c r="A38" s="107" t="s">
        <v>38</v>
      </c>
      <c r="B38" s="107" t="s">
        <v>32</v>
      </c>
      <c r="C38" s="37" t="s">
        <v>210</v>
      </c>
      <c r="D38" s="107" t="s">
        <v>35</v>
      </c>
      <c r="E38" s="113">
        <v>400</v>
      </c>
    </row>
    <row r="39" spans="1:7" x14ac:dyDescent="0.25">
      <c r="A39" s="107" t="s">
        <v>38</v>
      </c>
      <c r="B39" s="107" t="s">
        <v>37</v>
      </c>
      <c r="C39" s="37" t="s">
        <v>210</v>
      </c>
      <c r="D39" s="107" t="s">
        <v>35</v>
      </c>
      <c r="E39" s="113">
        <v>85</v>
      </c>
    </row>
    <row r="40" spans="1:7" x14ac:dyDescent="0.25">
      <c r="A40" s="107" t="s">
        <v>70</v>
      </c>
      <c r="B40" s="107" t="s">
        <v>32</v>
      </c>
      <c r="C40" s="37" t="s">
        <v>210</v>
      </c>
      <c r="D40" s="107" t="s">
        <v>35</v>
      </c>
      <c r="E40" s="113">
        <v>200</v>
      </c>
    </row>
    <row r="41" spans="1:7" x14ac:dyDescent="0.25">
      <c r="A41" s="116" t="s">
        <v>73</v>
      </c>
      <c r="B41" s="117" t="s">
        <v>74</v>
      </c>
      <c r="C41" s="37" t="s">
        <v>210</v>
      </c>
      <c r="D41" s="117" t="s">
        <v>35</v>
      </c>
      <c r="E41" s="118">
        <v>65</v>
      </c>
    </row>
    <row r="42" spans="1:7" x14ac:dyDescent="0.25">
      <c r="A42" s="107" t="s">
        <v>50</v>
      </c>
      <c r="B42" s="107" t="s">
        <v>32</v>
      </c>
      <c r="C42" s="37" t="s">
        <v>210</v>
      </c>
      <c r="D42" s="107" t="s">
        <v>35</v>
      </c>
      <c r="E42" s="113">
        <v>370</v>
      </c>
    </row>
    <row r="43" spans="1:7" x14ac:dyDescent="0.25">
      <c r="A43" s="107" t="s">
        <v>63</v>
      </c>
      <c r="B43" s="107" t="s">
        <v>32</v>
      </c>
      <c r="C43" s="37" t="s">
        <v>210</v>
      </c>
      <c r="D43" s="107" t="s">
        <v>35</v>
      </c>
      <c r="E43" s="113">
        <v>200</v>
      </c>
    </row>
    <row r="44" spans="1:7" x14ac:dyDescent="0.25">
      <c r="A44" s="107" t="s">
        <v>75</v>
      </c>
      <c r="B44" s="107" t="s">
        <v>74</v>
      </c>
      <c r="C44" s="37" t="s">
        <v>210</v>
      </c>
      <c r="D44" s="107" t="s">
        <v>35</v>
      </c>
      <c r="E44" s="113">
        <v>65</v>
      </c>
    </row>
    <row r="45" spans="1:7" x14ac:dyDescent="0.25">
      <c r="A45" s="107" t="s">
        <v>30</v>
      </c>
      <c r="B45" s="107" t="s">
        <v>37</v>
      </c>
      <c r="C45" s="37" t="s">
        <v>210</v>
      </c>
      <c r="D45" s="107" t="s">
        <v>35</v>
      </c>
      <c r="E45" s="113">
        <v>85</v>
      </c>
    </row>
    <row r="46" spans="1:7" x14ac:dyDescent="0.25">
      <c r="A46" s="15"/>
      <c r="C46" s="17"/>
      <c r="D46" s="17"/>
      <c r="E46" s="119">
        <f>SUM(E26:E45)</f>
        <v>5320</v>
      </c>
    </row>
  </sheetData>
  <autoFilter ref="A25:E40" xr:uid="{F47DB6FD-2CDF-4D16-A582-BE33A8753129}">
    <sortState xmlns:xlrd2="http://schemas.microsoft.com/office/spreadsheetml/2017/richdata2" ref="A26:E40">
      <sortCondition ref="A25:A40"/>
    </sortState>
  </autoFilter>
  <mergeCells count="1">
    <mergeCell ref="K20:L20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32C2D-D0FD-4887-96F2-1BA03773B532}">
  <dimension ref="A1:I32"/>
  <sheetViews>
    <sheetView workbookViewId="0">
      <selection activeCell="A29" sqref="A29"/>
    </sheetView>
  </sheetViews>
  <sheetFormatPr defaultRowHeight="15" x14ac:dyDescent="0.25"/>
  <cols>
    <col min="1" max="1" width="16.375" style="1" bestFit="1" customWidth="1"/>
    <col min="2" max="2" width="13.375" style="1" bestFit="1" customWidth="1"/>
    <col min="3" max="3" width="8.125" style="1" bestFit="1" customWidth="1"/>
    <col min="4" max="4" width="75.25" style="1" bestFit="1" customWidth="1"/>
    <col min="5" max="5" width="11.25" style="1" bestFit="1" customWidth="1"/>
    <col min="6" max="6" width="9.25" style="1" bestFit="1" customWidth="1"/>
    <col min="7" max="7" width="6.125" style="1" bestFit="1" customWidth="1"/>
    <col min="8" max="8" width="8.125" style="1" bestFit="1" customWidth="1"/>
    <col min="9" max="9" width="17.5" style="1" bestFit="1" customWidth="1"/>
    <col min="10" max="16384" width="9" style="1"/>
  </cols>
  <sheetData>
    <row r="1" spans="1:9" x14ac:dyDescent="0.25">
      <c r="A1" s="435" t="s">
        <v>0</v>
      </c>
      <c r="B1" s="435"/>
      <c r="C1" s="435" t="s">
        <v>165</v>
      </c>
      <c r="D1" s="435"/>
      <c r="E1" s="435"/>
    </row>
    <row r="2" spans="1:9" x14ac:dyDescent="0.25">
      <c r="A2" s="435" t="s">
        <v>2</v>
      </c>
      <c r="B2" s="435"/>
      <c r="C2" s="435" t="s">
        <v>3</v>
      </c>
      <c r="D2" s="435"/>
      <c r="E2" s="435"/>
    </row>
    <row r="3" spans="1:9" x14ac:dyDescent="0.25">
      <c r="A3" s="435" t="s">
        <v>4</v>
      </c>
      <c r="B3" s="435"/>
      <c r="C3" s="435" t="s">
        <v>5</v>
      </c>
      <c r="D3" s="435"/>
      <c r="E3" s="435"/>
    </row>
    <row r="4" spans="1:9" x14ac:dyDescent="0.25">
      <c r="A4" s="435" t="s">
        <v>6</v>
      </c>
      <c r="B4" s="435"/>
      <c r="C4" s="436">
        <v>770015</v>
      </c>
      <c r="D4" s="435"/>
      <c r="E4" s="435"/>
    </row>
    <row r="5" spans="1:9" x14ac:dyDescent="0.25">
      <c r="A5" s="435" t="s">
        <v>7</v>
      </c>
      <c r="B5" s="435"/>
      <c r="C5" s="435" t="s">
        <v>1</v>
      </c>
      <c r="D5" s="435"/>
      <c r="E5" s="435"/>
    </row>
    <row r="6" spans="1:9" x14ac:dyDescent="0.25">
      <c r="A6" s="435" t="s">
        <v>8</v>
      </c>
      <c r="B6" s="435"/>
      <c r="C6" s="435" t="s">
        <v>1</v>
      </c>
      <c r="D6" s="435"/>
      <c r="E6" s="435"/>
    </row>
    <row r="7" spans="1:9" x14ac:dyDescent="0.25">
      <c r="A7" s="435" t="s">
        <v>9</v>
      </c>
      <c r="B7" s="435"/>
      <c r="C7" s="435" t="s">
        <v>10</v>
      </c>
      <c r="D7" s="435"/>
      <c r="E7" s="435"/>
    </row>
    <row r="9" spans="1:9" ht="15.75" x14ac:dyDescent="0.25">
      <c r="A9" s="434" t="s">
        <v>11</v>
      </c>
      <c r="B9" s="434"/>
      <c r="C9" s="2"/>
      <c r="D9" s="2"/>
      <c r="E9" s="2"/>
      <c r="F9" s="2"/>
      <c r="G9" s="2"/>
      <c r="H9" s="2"/>
      <c r="I9" s="2"/>
    </row>
    <row r="11" spans="1:9" x14ac:dyDescent="0.25">
      <c r="A11" s="4" t="s">
        <v>115</v>
      </c>
      <c r="B11" s="5" t="s">
        <v>166</v>
      </c>
      <c r="D11" s="432" t="s">
        <v>117</v>
      </c>
      <c r="E11" s="433"/>
    </row>
    <row r="12" spans="1:9" x14ac:dyDescent="0.25">
      <c r="A12" s="9" t="s">
        <v>120</v>
      </c>
      <c r="B12" s="10" t="s">
        <v>167</v>
      </c>
      <c r="D12" s="2" t="s">
        <v>26</v>
      </c>
      <c r="E12" s="2" t="s">
        <v>118</v>
      </c>
    </row>
    <row r="13" spans="1:9" x14ac:dyDescent="0.25">
      <c r="A13" s="6" t="s">
        <v>14</v>
      </c>
      <c r="B13" s="7">
        <v>0</v>
      </c>
      <c r="D13" s="3" t="s">
        <v>119</v>
      </c>
      <c r="E13" s="3">
        <v>3</v>
      </c>
    </row>
    <row r="14" spans="1:9" x14ac:dyDescent="0.25">
      <c r="D14" s="3" t="s">
        <v>122</v>
      </c>
      <c r="E14" s="3">
        <v>3</v>
      </c>
    </row>
    <row r="15" spans="1:9" x14ac:dyDescent="0.25">
      <c r="D15" s="3" t="s">
        <v>123</v>
      </c>
      <c r="E15" s="3">
        <v>0</v>
      </c>
    </row>
    <row r="16" spans="1:9" x14ac:dyDescent="0.25">
      <c r="D16" s="3" t="s">
        <v>124</v>
      </c>
      <c r="E16" s="3">
        <v>0</v>
      </c>
    </row>
    <row r="17" spans="1:9" x14ac:dyDescent="0.25">
      <c r="D17" s="3" t="s">
        <v>125</v>
      </c>
      <c r="E17" s="3" t="s">
        <v>148</v>
      </c>
    </row>
    <row r="19" spans="1:9" ht="15.75" x14ac:dyDescent="0.25">
      <c r="A19" s="434" t="s">
        <v>15</v>
      </c>
      <c r="B19" s="434"/>
      <c r="C19" s="2"/>
      <c r="D19" s="2"/>
      <c r="E19" s="2"/>
      <c r="F19" s="2"/>
      <c r="G19" s="2"/>
      <c r="H19" s="2"/>
      <c r="I19" s="2"/>
    </row>
    <row r="21" spans="1:9" x14ac:dyDescent="0.25">
      <c r="D21" s="432" t="s">
        <v>127</v>
      </c>
      <c r="E21" s="433"/>
    </row>
    <row r="22" spans="1:9" x14ac:dyDescent="0.25">
      <c r="D22" s="11" t="s">
        <v>17</v>
      </c>
      <c r="E22" s="11" t="s">
        <v>18</v>
      </c>
    </row>
    <row r="23" spans="1:9" x14ac:dyDescent="0.25">
      <c r="D23" s="12" t="s">
        <v>168</v>
      </c>
      <c r="E23" s="13">
        <v>-1170</v>
      </c>
    </row>
    <row r="26" spans="1:9" ht="15.75" x14ac:dyDescent="0.25">
      <c r="A26" s="434" t="s">
        <v>133</v>
      </c>
      <c r="B26" s="434"/>
      <c r="C26" s="2"/>
      <c r="D26" s="2"/>
      <c r="E26" s="2"/>
      <c r="F26" s="2"/>
      <c r="G26" s="2"/>
      <c r="H26" s="2"/>
      <c r="I26" s="2"/>
    </row>
    <row r="28" spans="1:9" x14ac:dyDescent="0.25">
      <c r="A28" s="432" t="s">
        <v>134</v>
      </c>
      <c r="B28" s="433"/>
      <c r="C28" s="433"/>
      <c r="D28" s="433"/>
      <c r="E28" s="433"/>
      <c r="F28" s="433"/>
      <c r="G28" s="433"/>
      <c r="H28" s="433"/>
      <c r="I28" s="433"/>
    </row>
    <row r="29" spans="1:9" x14ac:dyDescent="0.25">
      <c r="A29" s="2" t="s">
        <v>22</v>
      </c>
      <c r="B29" s="2" t="s">
        <v>24</v>
      </c>
      <c r="C29" s="2" t="s">
        <v>23</v>
      </c>
      <c r="D29" s="2" t="s">
        <v>27</v>
      </c>
      <c r="E29" s="2" t="s">
        <v>25</v>
      </c>
      <c r="F29" s="2" t="s">
        <v>26</v>
      </c>
      <c r="G29" s="2" t="s">
        <v>29</v>
      </c>
      <c r="H29" s="2" t="s">
        <v>135</v>
      </c>
      <c r="I29" s="2" t="s">
        <v>136</v>
      </c>
    </row>
    <row r="30" spans="1:9" x14ac:dyDescent="0.25">
      <c r="A30" s="3" t="s">
        <v>78</v>
      </c>
      <c r="B30" s="3" t="s">
        <v>32</v>
      </c>
      <c r="C30" s="3" t="s">
        <v>36</v>
      </c>
      <c r="D30" s="3" t="s">
        <v>77</v>
      </c>
      <c r="E30" s="3" t="s">
        <v>44</v>
      </c>
      <c r="F30" s="3" t="s">
        <v>122</v>
      </c>
      <c r="G30" s="3">
        <v>1500</v>
      </c>
      <c r="H30" s="8">
        <v>390</v>
      </c>
      <c r="I30" s="3"/>
    </row>
    <row r="31" spans="1:9" x14ac:dyDescent="0.25">
      <c r="A31" s="3" t="s">
        <v>79</v>
      </c>
      <c r="B31" s="3" t="s">
        <v>32</v>
      </c>
      <c r="C31" s="3" t="s">
        <v>36</v>
      </c>
      <c r="D31" s="3" t="s">
        <v>77</v>
      </c>
      <c r="E31" s="3" t="s">
        <v>39</v>
      </c>
      <c r="F31" s="3" t="s">
        <v>122</v>
      </c>
      <c r="G31" s="3">
        <v>1500</v>
      </c>
      <c r="H31" s="8">
        <v>390</v>
      </c>
      <c r="I31" s="3"/>
    </row>
    <row r="32" spans="1:9" x14ac:dyDescent="0.25">
      <c r="A32" s="3" t="s">
        <v>80</v>
      </c>
      <c r="B32" s="3" t="s">
        <v>32</v>
      </c>
      <c r="C32" s="3" t="s">
        <v>36</v>
      </c>
      <c r="D32" s="3" t="s">
        <v>77</v>
      </c>
      <c r="E32" s="3" t="s">
        <v>44</v>
      </c>
      <c r="F32" s="3" t="s">
        <v>122</v>
      </c>
      <c r="G32" s="3">
        <v>1500</v>
      </c>
      <c r="H32" s="8">
        <v>390</v>
      </c>
      <c r="I32" s="3"/>
    </row>
  </sheetData>
  <sheetProtection formatCells="0" formatColumns="0" formatRows="0" insertColumns="0" insertRows="0" insertHyperlinks="0" deleteColumns="0" deleteRows="0" sort="0" autoFilter="0" pivotTables="0"/>
  <mergeCells count="20">
    <mergeCell ref="A1:B1"/>
    <mergeCell ref="C1:E1"/>
    <mergeCell ref="A2:B2"/>
    <mergeCell ref="C2:E2"/>
    <mergeCell ref="A3:B3"/>
    <mergeCell ref="C3:E3"/>
    <mergeCell ref="A4:B4"/>
    <mergeCell ref="C4:E4"/>
    <mergeCell ref="A5:B5"/>
    <mergeCell ref="C5:E5"/>
    <mergeCell ref="A6:B6"/>
    <mergeCell ref="C6:E6"/>
    <mergeCell ref="A26:B26"/>
    <mergeCell ref="A28:I28"/>
    <mergeCell ref="A7:B7"/>
    <mergeCell ref="C7:E7"/>
    <mergeCell ref="A9:B9"/>
    <mergeCell ref="D11:E11"/>
    <mergeCell ref="A19:B19"/>
    <mergeCell ref="D21:E2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317C8-8063-4EEF-974A-176F06E233B8}">
  <dimension ref="A2:Q53"/>
  <sheetViews>
    <sheetView workbookViewId="0"/>
  </sheetViews>
  <sheetFormatPr defaultRowHeight="15.75" x14ac:dyDescent="0.25"/>
  <cols>
    <col min="1" max="1" width="23.375" customWidth="1"/>
    <col min="2" max="2" width="18.375" customWidth="1"/>
    <col min="3" max="3" width="15" customWidth="1"/>
    <col min="4" max="4" width="13.375" customWidth="1"/>
    <col min="5" max="5" width="21.625" customWidth="1"/>
    <col min="6" max="6" width="13.375" customWidth="1"/>
    <col min="7" max="7" width="16.625" customWidth="1"/>
    <col min="8" max="8" width="13.375" customWidth="1"/>
    <col min="9" max="9" width="15.875" customWidth="1"/>
    <col min="10" max="12" width="14.125" customWidth="1"/>
    <col min="13" max="13" width="18.375" customWidth="1"/>
    <col min="14" max="14" width="14.125" customWidth="1"/>
    <col min="15" max="16" width="16.625" customWidth="1"/>
    <col min="17" max="17" width="41.625" customWidth="1"/>
  </cols>
  <sheetData>
    <row r="2" spans="1:17" x14ac:dyDescent="0.25">
      <c r="A2" s="137" t="s">
        <v>390</v>
      </c>
    </row>
    <row r="3" spans="1:17" x14ac:dyDescent="0.25">
      <c r="A3" s="184" t="s">
        <v>170</v>
      </c>
      <c r="B3" s="185">
        <v>7630</v>
      </c>
    </row>
    <row r="4" spans="1:17" x14ac:dyDescent="0.25">
      <c r="A4" s="186" t="s">
        <v>391</v>
      </c>
      <c r="B4" s="188">
        <f>SUM(B20+H20+M23)</f>
        <v>7630</v>
      </c>
    </row>
    <row r="5" spans="1:17" x14ac:dyDescent="0.25">
      <c r="A5" s="187" t="s">
        <v>172</v>
      </c>
      <c r="B5" s="189">
        <f>SUM(B20+H20+M23)</f>
        <v>7630</v>
      </c>
    </row>
    <row r="6" spans="1:17" ht="16.5" thickBot="1" x14ac:dyDescent="0.3"/>
    <row r="7" spans="1:17" x14ac:dyDescent="0.25">
      <c r="A7" s="162" t="s">
        <v>173</v>
      </c>
      <c r="B7" s="161" t="s">
        <v>174</v>
      </c>
      <c r="C7" s="162" t="s">
        <v>175</v>
      </c>
      <c r="D7" s="162" t="s">
        <v>127</v>
      </c>
      <c r="E7" s="162" t="s">
        <v>176</v>
      </c>
      <c r="F7" s="162" t="s">
        <v>177</v>
      </c>
      <c r="G7" s="162" t="s">
        <v>178</v>
      </c>
      <c r="H7" s="161" t="s">
        <v>179</v>
      </c>
      <c r="I7" s="163" t="s">
        <v>180</v>
      </c>
      <c r="J7" s="163" t="s">
        <v>181</v>
      </c>
      <c r="K7" s="168" t="s">
        <v>182</v>
      </c>
      <c r="L7" s="180" t="s">
        <v>183</v>
      </c>
      <c r="M7" s="177" t="s">
        <v>184</v>
      </c>
      <c r="N7" s="175" t="s">
        <v>185</v>
      </c>
      <c r="O7" s="160" t="s">
        <v>186</v>
      </c>
      <c r="P7" s="164" t="s">
        <v>187</v>
      </c>
      <c r="Q7" s="167" t="s">
        <v>188</v>
      </c>
    </row>
    <row r="8" spans="1:17" x14ac:dyDescent="0.25">
      <c r="A8" s="165" t="s">
        <v>189</v>
      </c>
      <c r="B8" s="151">
        <v>720</v>
      </c>
      <c r="C8" s="151">
        <v>2</v>
      </c>
      <c r="D8" s="152"/>
      <c r="E8" s="151">
        <v>0</v>
      </c>
      <c r="F8" s="152"/>
      <c r="G8" s="152"/>
      <c r="H8" s="151">
        <v>0</v>
      </c>
      <c r="I8" s="152"/>
      <c r="J8" s="152"/>
      <c r="K8" s="153"/>
      <c r="L8" s="181"/>
      <c r="M8" s="178"/>
      <c r="N8" s="176">
        <f>B8-I8-J8</f>
        <v>720</v>
      </c>
      <c r="O8" s="173">
        <v>0</v>
      </c>
      <c r="P8" s="151">
        <f>N8-O8</f>
        <v>720</v>
      </c>
      <c r="Q8" s="196" t="s">
        <v>454</v>
      </c>
    </row>
    <row r="9" spans="1:17" x14ac:dyDescent="0.25">
      <c r="A9" s="166" t="s">
        <v>190</v>
      </c>
      <c r="B9" s="154">
        <v>720</v>
      </c>
      <c r="C9" s="154">
        <v>3</v>
      </c>
      <c r="D9" s="152"/>
      <c r="E9" s="154">
        <v>0</v>
      </c>
      <c r="F9" s="152"/>
      <c r="G9" s="152"/>
      <c r="H9" s="154">
        <v>0</v>
      </c>
      <c r="I9" s="152"/>
      <c r="J9" s="152"/>
      <c r="K9" s="153"/>
      <c r="L9" s="181"/>
      <c r="M9" s="147"/>
      <c r="N9" s="172">
        <f>B9-I9-J9</f>
        <v>720</v>
      </c>
      <c r="O9" s="174">
        <v>0</v>
      </c>
      <c r="P9" s="154">
        <f>N9-O9</f>
        <v>720</v>
      </c>
      <c r="Q9" s="152"/>
    </row>
    <row r="10" spans="1:17" x14ac:dyDescent="0.25">
      <c r="A10" s="165" t="s">
        <v>191</v>
      </c>
      <c r="B10" s="151">
        <v>2110</v>
      </c>
      <c r="C10" s="151">
        <v>12</v>
      </c>
      <c r="D10" s="151">
        <v>0</v>
      </c>
      <c r="E10" s="151">
        <v>2110</v>
      </c>
      <c r="F10" s="151">
        <v>316.5</v>
      </c>
      <c r="G10" s="151">
        <v>1090.25</v>
      </c>
      <c r="H10" s="151">
        <v>0</v>
      </c>
      <c r="I10" s="151">
        <v>120</v>
      </c>
      <c r="J10" s="151">
        <v>60</v>
      </c>
      <c r="K10" s="198">
        <v>260</v>
      </c>
      <c r="L10" s="199">
        <v>0</v>
      </c>
      <c r="M10" s="146">
        <v>1520</v>
      </c>
      <c r="N10" s="176">
        <v>1793.5</v>
      </c>
      <c r="O10" s="173">
        <v>2.5</v>
      </c>
      <c r="P10" s="151">
        <v>1791</v>
      </c>
      <c r="Q10" s="152"/>
    </row>
    <row r="11" spans="1:17" x14ac:dyDescent="0.25">
      <c r="A11" s="166" t="s">
        <v>193</v>
      </c>
      <c r="B11" s="154">
        <v>1180</v>
      </c>
      <c r="C11" s="154">
        <v>6</v>
      </c>
      <c r="D11" s="155">
        <v>300</v>
      </c>
      <c r="E11" s="154">
        <v>1180</v>
      </c>
      <c r="F11" s="154">
        <v>0</v>
      </c>
      <c r="G11" s="154">
        <v>3517.5</v>
      </c>
      <c r="H11" s="154">
        <v>0</v>
      </c>
      <c r="I11" s="154">
        <v>60</v>
      </c>
      <c r="J11" s="154">
        <v>30</v>
      </c>
      <c r="K11" s="169">
        <v>175</v>
      </c>
      <c r="L11" s="182">
        <v>60</v>
      </c>
      <c r="M11" s="149">
        <v>615</v>
      </c>
      <c r="N11" s="172">
        <f>B11-F11</f>
        <v>1180</v>
      </c>
      <c r="O11" s="174">
        <v>2.5</v>
      </c>
      <c r="P11" s="154">
        <f>N11-O11</f>
        <v>1177.5</v>
      </c>
      <c r="Q11" s="254" t="s">
        <v>455</v>
      </c>
    </row>
    <row r="12" spans="1:17" x14ac:dyDescent="0.25">
      <c r="A12" s="165" t="s">
        <v>194</v>
      </c>
      <c r="B12" s="151">
        <v>0</v>
      </c>
      <c r="C12" s="152"/>
      <c r="D12" s="152"/>
      <c r="E12" s="152"/>
      <c r="F12" s="151">
        <v>0</v>
      </c>
      <c r="G12" s="151">
        <v>0</v>
      </c>
      <c r="H12" s="152"/>
      <c r="I12" s="152"/>
      <c r="J12" s="152"/>
      <c r="K12" s="153"/>
      <c r="L12" s="181"/>
      <c r="M12" s="148">
        <v>0</v>
      </c>
      <c r="N12" s="176">
        <f>B12-F12</f>
        <v>0</v>
      </c>
      <c r="O12" s="170"/>
      <c r="P12" s="151">
        <f>N12-O12</f>
        <v>0</v>
      </c>
      <c r="Q12" s="152"/>
    </row>
    <row r="13" spans="1:17" x14ac:dyDescent="0.25">
      <c r="A13" s="166" t="s">
        <v>393</v>
      </c>
      <c r="B13" s="154">
        <v>0</v>
      </c>
      <c r="C13" s="152"/>
      <c r="D13" s="152"/>
      <c r="E13" s="152"/>
      <c r="F13" s="154">
        <v>0</v>
      </c>
      <c r="G13" s="154">
        <v>0</v>
      </c>
      <c r="H13" s="152"/>
      <c r="I13" s="152"/>
      <c r="J13" s="152"/>
      <c r="K13" s="153"/>
      <c r="L13" s="181"/>
      <c r="M13" s="147"/>
      <c r="N13" s="172">
        <f>B13-F13</f>
        <v>0</v>
      </c>
      <c r="O13" s="170"/>
      <c r="P13" s="154">
        <f>N13-O13</f>
        <v>0</v>
      </c>
      <c r="Q13" s="197" t="s">
        <v>394</v>
      </c>
    </row>
    <row r="14" spans="1:17" x14ac:dyDescent="0.25">
      <c r="A14" s="165" t="s">
        <v>195</v>
      </c>
      <c r="B14" s="151">
        <v>0</v>
      </c>
      <c r="C14" s="152"/>
      <c r="D14" s="152"/>
      <c r="E14" s="152"/>
      <c r="F14" s="151">
        <f>B14*15%</f>
        <v>0</v>
      </c>
      <c r="G14" s="151">
        <v>77.25</v>
      </c>
      <c r="H14" s="152"/>
      <c r="I14" s="152"/>
      <c r="J14" s="152"/>
      <c r="K14" s="153"/>
      <c r="L14" s="181"/>
      <c r="M14" s="147"/>
      <c r="N14" s="176">
        <f>B14-F14</f>
        <v>0</v>
      </c>
      <c r="O14" s="170"/>
      <c r="P14" s="151">
        <v>0</v>
      </c>
      <c r="Q14" s="152"/>
    </row>
    <row r="15" spans="1:17" x14ac:dyDescent="0.25">
      <c r="A15" s="166" t="s">
        <v>196</v>
      </c>
      <c r="B15" s="154">
        <v>0</v>
      </c>
      <c r="C15" s="152"/>
      <c r="D15" s="152"/>
      <c r="E15" s="152"/>
      <c r="F15" s="154">
        <f>B15*15%</f>
        <v>0</v>
      </c>
      <c r="G15" s="154">
        <v>33.75</v>
      </c>
      <c r="H15" s="152"/>
      <c r="I15" s="152"/>
      <c r="J15" s="152"/>
      <c r="K15" s="153"/>
      <c r="L15" s="181"/>
      <c r="M15" s="147"/>
      <c r="N15" s="172">
        <f>B15-F15</f>
        <v>0</v>
      </c>
      <c r="O15" s="170"/>
      <c r="P15" s="154">
        <v>0</v>
      </c>
      <c r="Q15" s="152"/>
    </row>
    <row r="16" spans="1:17" x14ac:dyDescent="0.25">
      <c r="A16" s="165" t="s">
        <v>197</v>
      </c>
      <c r="B16" s="152"/>
      <c r="C16" s="152"/>
      <c r="D16" s="152"/>
      <c r="E16" s="152"/>
      <c r="F16" s="152"/>
      <c r="G16" s="152"/>
      <c r="H16" s="152"/>
      <c r="I16" s="152"/>
      <c r="J16" s="152"/>
      <c r="K16" s="153"/>
      <c r="L16" s="181"/>
      <c r="M16" s="147"/>
      <c r="N16" s="171"/>
      <c r="O16" s="170"/>
      <c r="P16" s="151">
        <f>I20+I21</f>
        <v>230</v>
      </c>
      <c r="Q16" s="152"/>
    </row>
    <row r="17" spans="1:17" x14ac:dyDescent="0.25">
      <c r="A17" s="166" t="s">
        <v>198</v>
      </c>
      <c r="B17" s="154">
        <v>0</v>
      </c>
      <c r="C17" s="152"/>
      <c r="D17" s="152"/>
      <c r="E17" s="152"/>
      <c r="F17" s="152"/>
      <c r="G17" s="152"/>
      <c r="H17" s="152"/>
      <c r="I17" s="152"/>
      <c r="J17" s="152"/>
      <c r="K17" s="153"/>
      <c r="L17" s="181"/>
      <c r="M17" s="147"/>
      <c r="N17" s="171"/>
      <c r="O17" s="170"/>
      <c r="P17" s="154">
        <f>J20+J21</f>
        <v>115</v>
      </c>
      <c r="Q17" s="152"/>
    </row>
    <row r="18" spans="1:17" x14ac:dyDescent="0.25">
      <c r="A18" s="165" t="s">
        <v>199</v>
      </c>
      <c r="B18" s="154">
        <v>0</v>
      </c>
      <c r="C18" s="151">
        <v>0</v>
      </c>
      <c r="D18" s="152"/>
      <c r="E18" s="151">
        <v>0</v>
      </c>
      <c r="F18" s="151">
        <v>0</v>
      </c>
      <c r="G18" s="151">
        <v>54.75</v>
      </c>
      <c r="H18" s="152"/>
      <c r="I18" s="151">
        <v>0</v>
      </c>
      <c r="J18" s="151">
        <v>0</v>
      </c>
      <c r="K18" s="198">
        <v>0</v>
      </c>
      <c r="L18" s="199">
        <v>0</v>
      </c>
      <c r="M18" s="148">
        <v>0</v>
      </c>
      <c r="N18" s="176">
        <f>B18-F18</f>
        <v>0</v>
      </c>
      <c r="O18" s="173">
        <v>2.5</v>
      </c>
      <c r="P18" s="151">
        <f>N18-O18+L20</f>
        <v>57.5</v>
      </c>
      <c r="Q18" s="197" t="s">
        <v>398</v>
      </c>
    </row>
    <row r="19" spans="1:17" x14ac:dyDescent="0.25">
      <c r="A19" s="166" t="s">
        <v>458</v>
      </c>
      <c r="B19" s="152"/>
      <c r="C19" s="152"/>
      <c r="D19" s="152"/>
      <c r="E19" s="152"/>
      <c r="F19" s="152"/>
      <c r="G19" s="152"/>
      <c r="H19" s="152"/>
      <c r="I19" s="152"/>
      <c r="J19" s="152"/>
      <c r="K19" s="153"/>
      <c r="L19" s="181"/>
      <c r="M19" s="147"/>
      <c r="N19" s="171"/>
      <c r="O19" s="170"/>
      <c r="P19" s="154">
        <f>K20</f>
        <v>435</v>
      </c>
      <c r="Q19" s="152"/>
    </row>
    <row r="20" spans="1:17" x14ac:dyDescent="0.25">
      <c r="A20" s="190" t="s">
        <v>201</v>
      </c>
      <c r="B20" s="156">
        <f t="shared" ref="B20:P20" si="0">SUM(B8:B19)</f>
        <v>4730</v>
      </c>
      <c r="C20" s="157">
        <f t="shared" si="0"/>
        <v>23</v>
      </c>
      <c r="D20" s="158">
        <f t="shared" si="0"/>
        <v>300</v>
      </c>
      <c r="E20" s="157">
        <f t="shared" si="0"/>
        <v>3290</v>
      </c>
      <c r="F20" s="157">
        <f t="shared" si="0"/>
        <v>316.5</v>
      </c>
      <c r="G20" s="157">
        <f t="shared" si="0"/>
        <v>4773.5</v>
      </c>
      <c r="H20" s="156">
        <f t="shared" si="0"/>
        <v>0</v>
      </c>
      <c r="I20" s="159">
        <f t="shared" si="0"/>
        <v>180</v>
      </c>
      <c r="J20" s="159">
        <f t="shared" si="0"/>
        <v>90</v>
      </c>
      <c r="K20" s="191">
        <f t="shared" si="0"/>
        <v>435</v>
      </c>
      <c r="L20" s="192">
        <f t="shared" si="0"/>
        <v>60</v>
      </c>
      <c r="M20" s="150">
        <f t="shared" si="0"/>
        <v>2135</v>
      </c>
      <c r="N20" s="175">
        <f t="shared" si="0"/>
        <v>4413.5</v>
      </c>
      <c r="O20" s="160">
        <f t="shared" si="0"/>
        <v>7.5</v>
      </c>
      <c r="P20" s="164">
        <f t="shared" si="0"/>
        <v>5246</v>
      </c>
      <c r="Q20" s="152"/>
    </row>
    <row r="21" spans="1:17" x14ac:dyDescent="0.25">
      <c r="A21" s="193" t="s">
        <v>202</v>
      </c>
      <c r="B21" s="147"/>
      <c r="C21" s="147"/>
      <c r="D21" s="147"/>
      <c r="E21" s="147"/>
      <c r="F21" s="147"/>
      <c r="G21" s="147"/>
      <c r="H21" s="147"/>
      <c r="I21" s="163">
        <v>50</v>
      </c>
      <c r="J21" s="163">
        <v>25</v>
      </c>
      <c r="K21" s="147"/>
      <c r="L21" s="194"/>
      <c r="M21" s="195">
        <f>SUM(I21+J21)</f>
        <v>75</v>
      </c>
    </row>
    <row r="22" spans="1:17" x14ac:dyDescent="0.25">
      <c r="A22" s="145" t="s">
        <v>203</v>
      </c>
      <c r="L22" s="183"/>
      <c r="M22" s="179">
        <f>M20-M21</f>
        <v>2060</v>
      </c>
    </row>
    <row r="23" spans="1:17" x14ac:dyDescent="0.25">
      <c r="A23" s="145" t="s">
        <v>204</v>
      </c>
      <c r="L23" s="183"/>
      <c r="M23" s="179">
        <f>I20+J20+K20+L20+M20</f>
        <v>2900</v>
      </c>
    </row>
    <row r="25" spans="1:17" x14ac:dyDescent="0.25">
      <c r="A25" s="145" t="s">
        <v>205</v>
      </c>
    </row>
    <row r="26" spans="1:17" x14ac:dyDescent="0.25">
      <c r="A26" s="145" t="s">
        <v>206</v>
      </c>
      <c r="B26" t="s">
        <v>207</v>
      </c>
      <c r="C26" t="s">
        <v>208</v>
      </c>
      <c r="D26" t="s">
        <v>209</v>
      </c>
      <c r="E26" t="s">
        <v>18</v>
      </c>
    </row>
    <row r="27" spans="1:17" x14ac:dyDescent="0.25">
      <c r="A27" s="145" t="s">
        <v>339</v>
      </c>
      <c r="B27" t="s">
        <v>32</v>
      </c>
      <c r="C27" t="s">
        <v>189</v>
      </c>
      <c r="D27" t="s">
        <v>35</v>
      </c>
      <c r="E27">
        <v>270</v>
      </c>
      <c r="F27" s="137">
        <f>SUM(E27:E53)</f>
        <v>7630</v>
      </c>
    </row>
    <row r="28" spans="1:17" x14ac:dyDescent="0.25">
      <c r="A28" s="145" t="s">
        <v>328</v>
      </c>
      <c r="B28" t="s">
        <v>32</v>
      </c>
      <c r="C28" t="s">
        <v>190</v>
      </c>
      <c r="D28" t="s">
        <v>35</v>
      </c>
      <c r="E28">
        <v>370</v>
      </c>
    </row>
    <row r="29" spans="1:17" x14ac:dyDescent="0.25">
      <c r="A29" s="145" t="s">
        <v>344</v>
      </c>
      <c r="B29" t="s">
        <v>32</v>
      </c>
      <c r="C29" t="s">
        <v>190</v>
      </c>
      <c r="D29" t="s">
        <v>35</v>
      </c>
      <c r="E29">
        <v>200</v>
      </c>
    </row>
    <row r="30" spans="1:17" x14ac:dyDescent="0.25">
      <c r="A30" s="145" t="s">
        <v>343</v>
      </c>
      <c r="B30" t="s">
        <v>32</v>
      </c>
      <c r="C30" t="s">
        <v>190</v>
      </c>
      <c r="D30" t="s">
        <v>35</v>
      </c>
      <c r="E30">
        <v>200</v>
      </c>
    </row>
    <row r="31" spans="1:17" x14ac:dyDescent="0.25">
      <c r="A31" s="145" t="s">
        <v>324</v>
      </c>
      <c r="B31" t="s">
        <v>32</v>
      </c>
      <c r="C31" t="s">
        <v>191</v>
      </c>
      <c r="D31" t="s">
        <v>35</v>
      </c>
      <c r="E31">
        <v>370</v>
      </c>
    </row>
    <row r="32" spans="1:17" x14ac:dyDescent="0.25">
      <c r="A32" s="145" t="s">
        <v>327</v>
      </c>
      <c r="B32" t="s">
        <v>32</v>
      </c>
      <c r="C32" t="s">
        <v>191</v>
      </c>
      <c r="D32" t="s">
        <v>35</v>
      </c>
      <c r="E32">
        <v>370</v>
      </c>
    </row>
    <row r="33" spans="1:5" x14ac:dyDescent="0.25">
      <c r="A33" s="145" t="s">
        <v>330</v>
      </c>
      <c r="B33" t="s">
        <v>32</v>
      </c>
      <c r="C33" t="s">
        <v>191</v>
      </c>
      <c r="D33" t="s">
        <v>35</v>
      </c>
      <c r="E33">
        <v>370</v>
      </c>
    </row>
    <row r="34" spans="1:5" x14ac:dyDescent="0.25">
      <c r="A34" s="145" t="s">
        <v>332</v>
      </c>
      <c r="B34" t="s">
        <v>32</v>
      </c>
      <c r="C34" t="s">
        <v>191</v>
      </c>
      <c r="D34" t="s">
        <v>35</v>
      </c>
      <c r="E34">
        <v>370</v>
      </c>
    </row>
    <row r="35" spans="1:5" x14ac:dyDescent="0.25">
      <c r="A35" s="145" t="s">
        <v>334</v>
      </c>
      <c r="B35" t="s">
        <v>32</v>
      </c>
      <c r="C35" t="s">
        <v>191</v>
      </c>
      <c r="D35" t="s">
        <v>35</v>
      </c>
      <c r="E35">
        <v>370</v>
      </c>
    </row>
    <row r="36" spans="1:5" x14ac:dyDescent="0.25">
      <c r="A36" s="145" t="s">
        <v>337</v>
      </c>
      <c r="B36" t="s">
        <v>32</v>
      </c>
      <c r="C36" t="s">
        <v>191</v>
      </c>
      <c r="D36" t="s">
        <v>35</v>
      </c>
      <c r="E36">
        <v>370</v>
      </c>
    </row>
    <row r="37" spans="1:5" x14ac:dyDescent="0.25">
      <c r="A37" s="145" t="s">
        <v>318</v>
      </c>
      <c r="B37" t="s">
        <v>32</v>
      </c>
      <c r="C37" t="s">
        <v>191</v>
      </c>
      <c r="D37" t="s">
        <v>35</v>
      </c>
      <c r="E37">
        <v>370</v>
      </c>
    </row>
    <row r="38" spans="1:5" x14ac:dyDescent="0.25">
      <c r="A38" s="145" t="s">
        <v>322</v>
      </c>
      <c r="B38" t="s">
        <v>32</v>
      </c>
      <c r="C38" t="s">
        <v>191</v>
      </c>
      <c r="D38" t="s">
        <v>35</v>
      </c>
      <c r="E38">
        <v>270</v>
      </c>
    </row>
    <row r="39" spans="1:5" x14ac:dyDescent="0.25">
      <c r="A39" s="145" t="s">
        <v>320</v>
      </c>
      <c r="B39" t="s">
        <v>32</v>
      </c>
      <c r="C39" t="s">
        <v>191</v>
      </c>
      <c r="D39" t="s">
        <v>35</v>
      </c>
      <c r="E39">
        <v>270</v>
      </c>
    </row>
    <row r="40" spans="1:5" x14ac:dyDescent="0.25">
      <c r="A40" s="145" t="s">
        <v>341</v>
      </c>
      <c r="B40" t="s">
        <v>32</v>
      </c>
      <c r="C40" t="s">
        <v>191</v>
      </c>
      <c r="D40" t="s">
        <v>35</v>
      </c>
      <c r="E40">
        <v>200</v>
      </c>
    </row>
    <row r="41" spans="1:5" x14ac:dyDescent="0.25">
      <c r="A41" s="145" t="s">
        <v>342</v>
      </c>
      <c r="B41" t="s">
        <v>32</v>
      </c>
      <c r="C41" t="s">
        <v>191</v>
      </c>
      <c r="D41" t="s">
        <v>35</v>
      </c>
      <c r="E41">
        <v>200</v>
      </c>
    </row>
    <row r="42" spans="1:5" x14ac:dyDescent="0.25">
      <c r="A42" s="145" t="s">
        <v>345</v>
      </c>
      <c r="B42" t="s">
        <v>32</v>
      </c>
      <c r="C42" t="s">
        <v>191</v>
      </c>
      <c r="D42" t="s">
        <v>35</v>
      </c>
      <c r="E42">
        <v>200</v>
      </c>
    </row>
    <row r="43" spans="1:5" x14ac:dyDescent="0.25">
      <c r="A43" s="145" t="s">
        <v>324</v>
      </c>
      <c r="B43" t="s">
        <v>37</v>
      </c>
      <c r="C43" t="s">
        <v>191</v>
      </c>
      <c r="D43" t="s">
        <v>35</v>
      </c>
      <c r="E43">
        <v>85</v>
      </c>
    </row>
    <row r="44" spans="1:5" x14ac:dyDescent="0.25">
      <c r="A44" s="145" t="s">
        <v>322</v>
      </c>
      <c r="B44" t="s">
        <v>37</v>
      </c>
      <c r="C44" t="s">
        <v>191</v>
      </c>
      <c r="D44" t="s">
        <v>35</v>
      </c>
      <c r="E44">
        <v>85</v>
      </c>
    </row>
    <row r="45" spans="1:5" x14ac:dyDescent="0.25">
      <c r="A45" s="145" t="s">
        <v>320</v>
      </c>
      <c r="B45" t="s">
        <v>37</v>
      </c>
      <c r="C45" t="s">
        <v>191</v>
      </c>
      <c r="D45" t="s">
        <v>35</v>
      </c>
      <c r="E45">
        <v>85</v>
      </c>
    </row>
    <row r="46" spans="1:5" x14ac:dyDescent="0.25">
      <c r="A46" s="145" t="s">
        <v>318</v>
      </c>
      <c r="B46" t="s">
        <v>37</v>
      </c>
      <c r="C46" t="s">
        <v>191</v>
      </c>
      <c r="D46" t="s">
        <v>35</v>
      </c>
      <c r="E46">
        <v>85</v>
      </c>
    </row>
    <row r="47" spans="1:5" x14ac:dyDescent="0.25">
      <c r="A47" s="145" t="s">
        <v>326</v>
      </c>
      <c r="B47" t="s">
        <v>32</v>
      </c>
      <c r="C47" t="s">
        <v>395</v>
      </c>
      <c r="D47" t="s">
        <v>35</v>
      </c>
      <c r="E47">
        <v>370</v>
      </c>
    </row>
    <row r="48" spans="1:5" x14ac:dyDescent="0.25">
      <c r="A48" s="145" t="s">
        <v>333</v>
      </c>
      <c r="B48" t="s">
        <v>32</v>
      </c>
      <c r="C48" t="s">
        <v>395</v>
      </c>
      <c r="D48" t="s">
        <v>35</v>
      </c>
      <c r="E48">
        <v>370</v>
      </c>
    </row>
    <row r="49" spans="1:5" x14ac:dyDescent="0.25">
      <c r="A49" s="145" t="s">
        <v>340</v>
      </c>
      <c r="B49" t="s">
        <v>32</v>
      </c>
      <c r="C49" t="s">
        <v>395</v>
      </c>
      <c r="D49" t="s">
        <v>35</v>
      </c>
      <c r="E49">
        <v>270</v>
      </c>
    </row>
    <row r="50" spans="1:5" x14ac:dyDescent="0.25">
      <c r="A50" s="145" t="s">
        <v>105</v>
      </c>
      <c r="B50" t="s">
        <v>32</v>
      </c>
      <c r="C50" t="s">
        <v>396</v>
      </c>
      <c r="D50" t="s">
        <v>35</v>
      </c>
      <c r="E50">
        <v>370</v>
      </c>
    </row>
    <row r="51" spans="1:5" x14ac:dyDescent="0.25">
      <c r="A51" s="145" t="s">
        <v>336</v>
      </c>
      <c r="B51" t="s">
        <v>32</v>
      </c>
      <c r="C51" t="s">
        <v>396</v>
      </c>
      <c r="D51" t="s">
        <v>35</v>
      </c>
      <c r="E51">
        <v>370</v>
      </c>
    </row>
    <row r="52" spans="1:5" x14ac:dyDescent="0.25">
      <c r="A52" s="145" t="s">
        <v>338</v>
      </c>
      <c r="B52" t="s">
        <v>32</v>
      </c>
      <c r="C52" t="s">
        <v>396</v>
      </c>
      <c r="D52" t="s">
        <v>35</v>
      </c>
      <c r="E52">
        <v>370</v>
      </c>
    </row>
    <row r="53" spans="1:5" x14ac:dyDescent="0.25">
      <c r="A53" s="145" t="s">
        <v>325</v>
      </c>
      <c r="B53" t="s">
        <v>32</v>
      </c>
      <c r="C53" t="s">
        <v>397</v>
      </c>
      <c r="D53" t="s">
        <v>35</v>
      </c>
      <c r="E53">
        <v>400</v>
      </c>
    </row>
  </sheetData>
  <pageMargins left="0.7" right="0.7" top="0.75" bottom="0.75" header="0.3" footer="0.3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8587E-CE20-4514-84C2-7C0BE07B0CFF}">
  <dimension ref="A1:I80"/>
  <sheetViews>
    <sheetView topLeftCell="A24" workbookViewId="0">
      <selection activeCell="G12" sqref="G12"/>
    </sheetView>
  </sheetViews>
  <sheetFormatPr defaultRowHeight="15.75" x14ac:dyDescent="0.25"/>
  <cols>
    <col min="1" max="1" width="28.375" customWidth="1"/>
    <col min="2" max="2" width="17.5" customWidth="1"/>
    <col min="3" max="3" width="16.625" customWidth="1"/>
    <col min="4" max="4" width="18.375" customWidth="1"/>
    <col min="5" max="5" width="15" customWidth="1"/>
    <col min="6" max="8" width="14.125" customWidth="1"/>
    <col min="9" max="9" width="15.875" customWidth="1"/>
  </cols>
  <sheetData>
    <row r="1" spans="1:9" ht="21" x14ac:dyDescent="0.35">
      <c r="A1" s="200" t="s">
        <v>399</v>
      </c>
      <c r="B1" s="201"/>
      <c r="C1" s="201"/>
      <c r="D1" s="201"/>
      <c r="E1" s="201"/>
      <c r="F1" s="201"/>
      <c r="G1" s="201"/>
      <c r="H1" s="201"/>
      <c r="I1" s="201"/>
    </row>
    <row r="2" spans="1:9" x14ac:dyDescent="0.25">
      <c r="A2" s="202" t="s">
        <v>400</v>
      </c>
      <c r="B2" s="203"/>
      <c r="C2" s="203"/>
      <c r="D2" s="203"/>
      <c r="E2" s="203"/>
      <c r="F2" s="203"/>
      <c r="G2" s="203"/>
      <c r="H2" s="203"/>
      <c r="I2" s="203"/>
    </row>
    <row r="3" spans="1:9" x14ac:dyDescent="0.25">
      <c r="A3" s="204" t="s">
        <v>401</v>
      </c>
      <c r="B3" s="203"/>
      <c r="C3" s="203"/>
      <c r="D3" s="203"/>
      <c r="E3" s="203"/>
      <c r="F3" s="203"/>
      <c r="G3" s="203"/>
      <c r="H3" s="203"/>
      <c r="I3" s="203"/>
    </row>
    <row r="5" spans="1:9" ht="17.25" x14ac:dyDescent="0.3">
      <c r="A5" s="205" t="s">
        <v>402</v>
      </c>
      <c r="B5" s="206"/>
      <c r="C5" s="206"/>
      <c r="D5" s="206"/>
    </row>
    <row r="6" spans="1:9" x14ac:dyDescent="0.25">
      <c r="A6" s="219" t="s">
        <v>403</v>
      </c>
      <c r="B6" s="220">
        <v>7630</v>
      </c>
    </row>
    <row r="7" spans="1:9" x14ac:dyDescent="0.25">
      <c r="A7" s="221" t="s">
        <v>404</v>
      </c>
      <c r="B7" s="222">
        <f>'3.29.26'!B20</f>
        <v>4730</v>
      </c>
    </row>
    <row r="8" spans="1:9" x14ac:dyDescent="0.25">
      <c r="A8" s="221" t="s">
        <v>405</v>
      </c>
      <c r="B8" s="222">
        <f>'3.29.26'!I20+'3.29.26'!I21</f>
        <v>230</v>
      </c>
    </row>
    <row r="9" spans="1:9" x14ac:dyDescent="0.25">
      <c r="A9" s="221" t="s">
        <v>406</v>
      </c>
      <c r="B9" s="222">
        <f>'3.29.26'!J20+'3.29.26'!J21</f>
        <v>115</v>
      </c>
    </row>
    <row r="10" spans="1:9" x14ac:dyDescent="0.25">
      <c r="A10" s="221" t="s">
        <v>407</v>
      </c>
      <c r="B10" s="222">
        <f>'3.29.26'!K20</f>
        <v>435</v>
      </c>
    </row>
    <row r="11" spans="1:9" x14ac:dyDescent="0.25">
      <c r="A11" s="221" t="s">
        <v>408</v>
      </c>
      <c r="B11" s="222">
        <f>'3.29.26'!L20</f>
        <v>60</v>
      </c>
    </row>
    <row r="12" spans="1:9" x14ac:dyDescent="0.25">
      <c r="A12" s="247" t="s">
        <v>409</v>
      </c>
      <c r="B12" s="248">
        <f>'3.29.26'!O20</f>
        <v>7.5</v>
      </c>
    </row>
    <row r="13" spans="1:9" x14ac:dyDescent="0.25">
      <c r="A13" s="257" t="s">
        <v>450</v>
      </c>
      <c r="B13" s="222">
        <v>90</v>
      </c>
      <c r="C13" s="269" t="s">
        <v>453</v>
      </c>
    </row>
    <row r="14" spans="1:9" ht="16.5" thickBot="1" x14ac:dyDescent="0.3">
      <c r="A14" s="258" t="s">
        <v>410</v>
      </c>
      <c r="B14" s="259">
        <f>B6-B7-B8-B9-B10-B11-B12-B13</f>
        <v>1962.5</v>
      </c>
      <c r="C14" s="249"/>
      <c r="D14" s="249"/>
    </row>
    <row r="16" spans="1:9" ht="17.25" x14ac:dyDescent="0.3">
      <c r="A16" s="205" t="s">
        <v>411</v>
      </c>
      <c r="B16" s="206"/>
      <c r="C16" s="206"/>
      <c r="D16" s="206"/>
    </row>
    <row r="17" spans="1:9" x14ac:dyDescent="0.25">
      <c r="A17" s="207" t="s">
        <v>412</v>
      </c>
      <c r="B17" s="211" t="s">
        <v>456</v>
      </c>
      <c r="C17" s="212">
        <v>670</v>
      </c>
      <c r="D17" s="213" t="s">
        <v>457</v>
      </c>
    </row>
    <row r="18" spans="1:9" x14ac:dyDescent="0.25">
      <c r="A18" s="207" t="s">
        <v>413</v>
      </c>
      <c r="B18" s="211" t="s">
        <v>414</v>
      </c>
      <c r="C18" s="212">
        <v>770</v>
      </c>
      <c r="D18" s="213" t="s">
        <v>415</v>
      </c>
    </row>
    <row r="19" spans="1:9" x14ac:dyDescent="0.25">
      <c r="A19" s="208" t="s">
        <v>416</v>
      </c>
      <c r="C19" s="209">
        <f>C17+C18</f>
        <v>1440</v>
      </c>
    </row>
    <row r="20" spans="1:9" x14ac:dyDescent="0.25">
      <c r="A20" s="214" t="s">
        <v>417</v>
      </c>
      <c r="B20" s="215"/>
      <c r="C20" s="216">
        <f>C19/2</f>
        <v>720</v>
      </c>
      <c r="D20" s="215"/>
    </row>
    <row r="21" spans="1:9" x14ac:dyDescent="0.25">
      <c r="A21" s="217" t="s">
        <v>418</v>
      </c>
      <c r="B21" s="210"/>
      <c r="C21" s="218">
        <f>B14</f>
        <v>1962.5</v>
      </c>
      <c r="D21" s="210"/>
    </row>
    <row r="22" spans="1:9" ht="16.5" thickBot="1" x14ac:dyDescent="0.3">
      <c r="A22" s="250" t="s">
        <v>419</v>
      </c>
      <c r="B22" s="251"/>
      <c r="C22" s="252">
        <f>C20+(C21/2)</f>
        <v>1701.25</v>
      </c>
      <c r="D22" s="251"/>
    </row>
    <row r="24" spans="1:9" ht="17.25" x14ac:dyDescent="0.3">
      <c r="A24" s="205" t="s">
        <v>420</v>
      </c>
      <c r="B24" s="206"/>
      <c r="C24" s="206"/>
      <c r="D24" s="206"/>
      <c r="E24" s="206"/>
      <c r="F24" s="206"/>
      <c r="G24" s="206"/>
      <c r="H24" s="206"/>
      <c r="I24" s="206"/>
    </row>
    <row r="25" spans="1:9" x14ac:dyDescent="0.25">
      <c r="A25" s="228" t="s">
        <v>421</v>
      </c>
      <c r="B25" s="228" t="s">
        <v>422</v>
      </c>
      <c r="C25" s="228" t="s">
        <v>175</v>
      </c>
      <c r="D25" s="228" t="s">
        <v>423</v>
      </c>
      <c r="E25" s="228" t="s">
        <v>424</v>
      </c>
      <c r="F25" s="228" t="s">
        <v>185</v>
      </c>
      <c r="G25" s="228"/>
      <c r="H25" s="228" t="s">
        <v>425</v>
      </c>
      <c r="I25" s="228" t="s">
        <v>426</v>
      </c>
    </row>
    <row r="26" spans="1:9" x14ac:dyDescent="0.25">
      <c r="A26" s="166" t="s">
        <v>189</v>
      </c>
      <c r="B26" s="223">
        <f>'3.29.26'!B8</f>
        <v>720</v>
      </c>
      <c r="C26" s="154">
        <f>'3.29.26'!C8</f>
        <v>2</v>
      </c>
      <c r="D26" s="224" t="s">
        <v>36</v>
      </c>
      <c r="E26" s="224" t="s">
        <v>36</v>
      </c>
      <c r="F26" s="223">
        <f>'3.29.26'!N8</f>
        <v>720</v>
      </c>
      <c r="G26" s="223"/>
      <c r="H26" s="223">
        <f>'3.29.26'!O8</f>
        <v>0</v>
      </c>
      <c r="I26" s="231">
        <f>'3.29.26'!P8</f>
        <v>720</v>
      </c>
    </row>
    <row r="27" spans="1:9" x14ac:dyDescent="0.25">
      <c r="A27" s="165" t="s">
        <v>190</v>
      </c>
      <c r="B27" s="225">
        <f>'3.29.26'!B9</f>
        <v>720</v>
      </c>
      <c r="C27" s="151">
        <f>'3.29.26'!C9</f>
        <v>3</v>
      </c>
      <c r="D27" s="226" t="s">
        <v>36</v>
      </c>
      <c r="E27" s="226" t="s">
        <v>36</v>
      </c>
      <c r="F27" s="225">
        <f>'3.29.26'!N9</f>
        <v>720</v>
      </c>
      <c r="G27" s="225"/>
      <c r="H27" s="225">
        <f>'3.29.26'!O9</f>
        <v>0</v>
      </c>
      <c r="I27" s="232">
        <f>'3.29.26'!P9</f>
        <v>720</v>
      </c>
    </row>
    <row r="28" spans="1:9" x14ac:dyDescent="0.25">
      <c r="A28" s="166" t="s">
        <v>191</v>
      </c>
      <c r="B28" s="223">
        <f>'3.29.26'!B10</f>
        <v>2110</v>
      </c>
      <c r="C28" s="154">
        <v>12</v>
      </c>
      <c r="D28" s="223">
        <f>'3.29.26'!F10</f>
        <v>316.5</v>
      </c>
      <c r="E28" s="223">
        <f>'3.29.26'!G10</f>
        <v>1090.25</v>
      </c>
      <c r="F28" s="223">
        <f>'3.29.26'!N10</f>
        <v>1793.5</v>
      </c>
      <c r="G28" s="223"/>
      <c r="H28" s="223">
        <f>'3.29.26'!O10</f>
        <v>2.5</v>
      </c>
      <c r="I28" s="231">
        <f>'3.29.26'!P10</f>
        <v>1791</v>
      </c>
    </row>
    <row r="29" spans="1:9" x14ac:dyDescent="0.25">
      <c r="A29" s="165" t="s">
        <v>427</v>
      </c>
      <c r="B29" s="225">
        <f>'3.29.26'!B11</f>
        <v>1180</v>
      </c>
      <c r="C29" s="151">
        <f>'3.29.26'!C11</f>
        <v>6</v>
      </c>
      <c r="D29" s="225">
        <f>'3.29.26'!F11</f>
        <v>0</v>
      </c>
      <c r="E29" s="225">
        <f>'3.29.26'!G11</f>
        <v>3517.5</v>
      </c>
      <c r="F29" s="225">
        <f>'3.29.26'!N11</f>
        <v>1180</v>
      </c>
      <c r="G29" s="225"/>
      <c r="H29" s="225">
        <f>'3.29.26'!O11</f>
        <v>2.5</v>
      </c>
      <c r="I29" s="232">
        <f>'3.29.26'!P11</f>
        <v>1177.5</v>
      </c>
    </row>
    <row r="30" spans="1:9" x14ac:dyDescent="0.25">
      <c r="A30" s="166" t="s">
        <v>199</v>
      </c>
      <c r="B30" s="223">
        <f>'3.29.26'!B18</f>
        <v>0</v>
      </c>
      <c r="C30" s="154">
        <f>'3.29.26'!C18</f>
        <v>0</v>
      </c>
      <c r="D30" s="223">
        <f>'3.29.26'!F18</f>
        <v>0</v>
      </c>
      <c r="E30" s="223">
        <f>'3.29.26'!G18</f>
        <v>54.75</v>
      </c>
      <c r="F30" s="223">
        <f>'3.29.26'!N18+'3.29.26'!L20</f>
        <v>60</v>
      </c>
      <c r="G30" s="223"/>
      <c r="H30" s="223">
        <f>'3.29.26'!O18</f>
        <v>2.5</v>
      </c>
      <c r="I30" s="231">
        <f>'3.29.26'!P18</f>
        <v>57.5</v>
      </c>
    </row>
    <row r="31" spans="1:9" x14ac:dyDescent="0.25">
      <c r="A31" s="165" t="s">
        <v>197</v>
      </c>
      <c r="B31" s="151"/>
      <c r="C31" s="151"/>
      <c r="D31" s="151"/>
      <c r="E31" s="151"/>
      <c r="F31" s="225">
        <f>'3.29.26'!P16</f>
        <v>230</v>
      </c>
      <c r="G31" s="225"/>
      <c r="H31" s="151"/>
      <c r="I31" s="232">
        <f>'3.29.26'!P16</f>
        <v>230</v>
      </c>
    </row>
    <row r="32" spans="1:9" x14ac:dyDescent="0.25">
      <c r="A32" s="166" t="s">
        <v>198</v>
      </c>
      <c r="B32" s="227"/>
      <c r="C32" s="227"/>
      <c r="D32" s="227"/>
      <c r="E32" s="227"/>
      <c r="F32" s="223">
        <f>'3.29.26'!P17</f>
        <v>115</v>
      </c>
      <c r="G32" s="223"/>
      <c r="H32" s="227"/>
      <c r="I32" s="231">
        <f>'3.29.26'!P17</f>
        <v>115</v>
      </c>
    </row>
    <row r="33" spans="1:9" x14ac:dyDescent="0.25">
      <c r="A33" s="165" t="s">
        <v>458</v>
      </c>
      <c r="B33" s="152"/>
      <c r="C33" s="152"/>
      <c r="D33" s="152"/>
      <c r="E33" s="152"/>
      <c r="F33" s="225">
        <f>'3.29.26'!P19</f>
        <v>435</v>
      </c>
      <c r="G33" s="225"/>
      <c r="H33" s="152"/>
      <c r="I33" s="232">
        <f>'3.29.26'!P19</f>
        <v>435</v>
      </c>
    </row>
    <row r="34" spans="1:9" x14ac:dyDescent="0.25">
      <c r="A34" s="230" t="s">
        <v>429</v>
      </c>
      <c r="B34" s="229"/>
      <c r="C34" s="229"/>
      <c r="D34" s="229"/>
      <c r="E34" s="229"/>
      <c r="F34" s="229"/>
      <c r="G34" s="229"/>
      <c r="H34" s="229"/>
      <c r="I34" s="233">
        <f>SUM(I26:I33)</f>
        <v>5246</v>
      </c>
    </row>
    <row r="36" spans="1:9" ht="17.25" x14ac:dyDescent="0.3">
      <c r="A36" s="205" t="s">
        <v>430</v>
      </c>
      <c r="B36" s="206"/>
      <c r="C36" s="206"/>
      <c r="D36" s="206"/>
      <c r="E36" s="206"/>
    </row>
    <row r="37" spans="1:9" x14ac:dyDescent="0.25">
      <c r="A37" s="228" t="s">
        <v>431</v>
      </c>
      <c r="B37" s="228" t="s">
        <v>432</v>
      </c>
      <c r="C37" s="228" t="s">
        <v>433</v>
      </c>
      <c r="D37" s="228" t="s">
        <v>434</v>
      </c>
      <c r="E37" s="228" t="s">
        <v>435</v>
      </c>
    </row>
    <row r="38" spans="1:9" x14ac:dyDescent="0.25">
      <c r="A38" s="166" t="s">
        <v>197</v>
      </c>
      <c r="B38" s="223">
        <v>120</v>
      </c>
      <c r="C38" s="223">
        <v>60</v>
      </c>
      <c r="D38" s="223">
        <v>50</v>
      </c>
      <c r="E38" s="231">
        <f>SUM(B38:D38)</f>
        <v>230</v>
      </c>
    </row>
    <row r="39" spans="1:9" x14ac:dyDescent="0.25">
      <c r="A39" s="165" t="s">
        <v>198</v>
      </c>
      <c r="B39" s="225">
        <v>60</v>
      </c>
      <c r="C39" s="225">
        <v>30</v>
      </c>
      <c r="D39" s="225">
        <v>25</v>
      </c>
      <c r="E39" s="232">
        <f>SUM(B39:D39)</f>
        <v>115</v>
      </c>
    </row>
    <row r="40" spans="1:9" x14ac:dyDescent="0.25">
      <c r="A40" s="166" t="s">
        <v>428</v>
      </c>
      <c r="B40" s="223">
        <v>260</v>
      </c>
      <c r="C40" s="223">
        <v>175</v>
      </c>
      <c r="D40" s="234">
        <v>0</v>
      </c>
      <c r="E40" s="231">
        <f>SUM(B40:D40)</f>
        <v>435</v>
      </c>
    </row>
    <row r="41" spans="1:9" x14ac:dyDescent="0.25">
      <c r="A41" s="165" t="s">
        <v>199</v>
      </c>
      <c r="B41" s="235">
        <v>0</v>
      </c>
      <c r="C41" s="225">
        <v>60</v>
      </c>
      <c r="D41" s="235">
        <v>0</v>
      </c>
      <c r="E41" s="232">
        <f>SUM(B41:D41)</f>
        <v>60</v>
      </c>
    </row>
    <row r="42" spans="1:9" x14ac:dyDescent="0.25">
      <c r="A42" s="239" t="s">
        <v>219</v>
      </c>
      <c r="B42" s="236">
        <v>1520</v>
      </c>
      <c r="C42" s="236">
        <v>615</v>
      </c>
      <c r="D42" s="237">
        <v>0</v>
      </c>
      <c r="E42" s="241">
        <f>SUM(B42:D42)</f>
        <v>2135</v>
      </c>
    </row>
    <row r="43" spans="1:9" x14ac:dyDescent="0.25">
      <c r="A43" s="240" t="s">
        <v>436</v>
      </c>
      <c r="B43" s="238">
        <f>SUM(B38:B42)</f>
        <v>1960</v>
      </c>
      <c r="C43" s="238">
        <f>SUM(C38:C42)</f>
        <v>940</v>
      </c>
      <c r="D43" s="238">
        <f>SUM(D38:D42)</f>
        <v>75</v>
      </c>
      <c r="E43" s="238">
        <f>SUM(E38:E42)</f>
        <v>2975</v>
      </c>
    </row>
    <row r="45" spans="1:9" ht="17.25" x14ac:dyDescent="0.3">
      <c r="A45" s="205" t="s">
        <v>437</v>
      </c>
      <c r="B45" s="206"/>
      <c r="C45" s="206"/>
      <c r="D45" s="206"/>
      <c r="E45" s="206"/>
      <c r="F45" s="206"/>
      <c r="G45" s="285"/>
    </row>
    <row r="46" spans="1:9" x14ac:dyDescent="0.25">
      <c r="A46" s="240" t="s">
        <v>438</v>
      </c>
      <c r="B46" s="228" t="s">
        <v>207</v>
      </c>
      <c r="C46" s="228" t="s">
        <v>439</v>
      </c>
      <c r="D46" s="228" t="s">
        <v>440</v>
      </c>
      <c r="E46" s="228" t="s">
        <v>441</v>
      </c>
      <c r="F46" s="286" t="s">
        <v>442</v>
      </c>
      <c r="G46" s="288" t="s">
        <v>498</v>
      </c>
    </row>
    <row r="47" spans="1:9" x14ac:dyDescent="0.25">
      <c r="A47" s="227" t="s">
        <v>318</v>
      </c>
      <c r="B47" s="154" t="s">
        <v>32</v>
      </c>
      <c r="C47" s="154" t="s">
        <v>224</v>
      </c>
      <c r="D47" s="154" t="s">
        <v>191</v>
      </c>
      <c r="E47" s="242">
        <v>370</v>
      </c>
      <c r="F47" s="287">
        <v>115</v>
      </c>
      <c r="G47" s="290">
        <v>210</v>
      </c>
    </row>
    <row r="48" spans="1:9" x14ac:dyDescent="0.25">
      <c r="A48" s="152" t="s">
        <v>324</v>
      </c>
      <c r="B48" s="151" t="s">
        <v>32</v>
      </c>
      <c r="C48" s="151" t="s">
        <v>224</v>
      </c>
      <c r="D48" s="151" t="s">
        <v>191</v>
      </c>
      <c r="E48" s="243">
        <v>370</v>
      </c>
      <c r="F48" s="289">
        <v>115</v>
      </c>
      <c r="G48" s="291">
        <v>210</v>
      </c>
    </row>
    <row r="49" spans="1:7" x14ac:dyDescent="0.25">
      <c r="A49" s="227" t="s">
        <v>327</v>
      </c>
      <c r="B49" s="154" t="s">
        <v>32</v>
      </c>
      <c r="C49" s="154" t="s">
        <v>224</v>
      </c>
      <c r="D49" s="154" t="s">
        <v>191</v>
      </c>
      <c r="E49" s="242">
        <v>370</v>
      </c>
      <c r="F49" s="287">
        <v>115</v>
      </c>
      <c r="G49" s="290">
        <v>210</v>
      </c>
    </row>
    <row r="50" spans="1:7" x14ac:dyDescent="0.25">
      <c r="A50" s="152" t="s">
        <v>330</v>
      </c>
      <c r="B50" s="151" t="s">
        <v>32</v>
      </c>
      <c r="C50" s="151" t="s">
        <v>224</v>
      </c>
      <c r="D50" s="151" t="s">
        <v>191</v>
      </c>
      <c r="E50" s="243">
        <v>370</v>
      </c>
      <c r="F50" s="289">
        <v>115</v>
      </c>
      <c r="G50" s="291">
        <v>210</v>
      </c>
    </row>
    <row r="51" spans="1:7" x14ac:dyDescent="0.25">
      <c r="A51" s="227" t="s">
        <v>332</v>
      </c>
      <c r="B51" s="154" t="s">
        <v>32</v>
      </c>
      <c r="C51" s="154" t="s">
        <v>224</v>
      </c>
      <c r="D51" s="154" t="s">
        <v>191</v>
      </c>
      <c r="E51" s="242">
        <v>370</v>
      </c>
      <c r="F51" s="287">
        <v>115</v>
      </c>
      <c r="G51" s="290">
        <v>210</v>
      </c>
    </row>
    <row r="52" spans="1:7" x14ac:dyDescent="0.25">
      <c r="A52" s="152" t="s">
        <v>334</v>
      </c>
      <c r="B52" s="151" t="s">
        <v>32</v>
      </c>
      <c r="C52" s="151" t="s">
        <v>224</v>
      </c>
      <c r="D52" s="151" t="s">
        <v>191</v>
      </c>
      <c r="E52" s="243">
        <v>370</v>
      </c>
      <c r="F52" s="289">
        <v>115</v>
      </c>
      <c r="G52" s="291">
        <v>210</v>
      </c>
    </row>
    <row r="53" spans="1:7" x14ac:dyDescent="0.25">
      <c r="A53" s="227" t="s">
        <v>337</v>
      </c>
      <c r="B53" s="154" t="s">
        <v>32</v>
      </c>
      <c r="C53" s="154" t="s">
        <v>224</v>
      </c>
      <c r="D53" s="154" t="s">
        <v>191</v>
      </c>
      <c r="E53" s="242">
        <v>370</v>
      </c>
      <c r="F53" s="287">
        <v>115</v>
      </c>
      <c r="G53" s="290">
        <v>210</v>
      </c>
    </row>
    <row r="54" spans="1:7" x14ac:dyDescent="0.25">
      <c r="A54" s="152" t="s">
        <v>320</v>
      </c>
      <c r="B54" s="151" t="s">
        <v>32</v>
      </c>
      <c r="C54" s="151" t="s">
        <v>222</v>
      </c>
      <c r="D54" s="151" t="s">
        <v>191</v>
      </c>
      <c r="E54" s="243">
        <v>270</v>
      </c>
      <c r="F54" s="289">
        <v>100</v>
      </c>
      <c r="G54" s="291">
        <v>130</v>
      </c>
    </row>
    <row r="55" spans="1:7" x14ac:dyDescent="0.25">
      <c r="A55" s="227" t="s">
        <v>322</v>
      </c>
      <c r="B55" s="154" t="s">
        <v>32</v>
      </c>
      <c r="C55" s="154" t="s">
        <v>222</v>
      </c>
      <c r="D55" s="154" t="s">
        <v>191</v>
      </c>
      <c r="E55" s="242">
        <v>270</v>
      </c>
      <c r="F55" s="287">
        <v>100</v>
      </c>
      <c r="G55" s="290">
        <v>130</v>
      </c>
    </row>
    <row r="56" spans="1:7" x14ac:dyDescent="0.25">
      <c r="A56" s="152" t="s">
        <v>341</v>
      </c>
      <c r="B56" s="151" t="s">
        <v>32</v>
      </c>
      <c r="C56" s="151" t="s">
        <v>221</v>
      </c>
      <c r="D56" s="151" t="s">
        <v>191</v>
      </c>
      <c r="E56" s="243">
        <v>200</v>
      </c>
      <c r="F56" s="289">
        <v>125</v>
      </c>
      <c r="G56" s="291">
        <v>60</v>
      </c>
    </row>
    <row r="57" spans="1:7" x14ac:dyDescent="0.25">
      <c r="A57" s="227" t="s">
        <v>342</v>
      </c>
      <c r="B57" s="154" t="s">
        <v>32</v>
      </c>
      <c r="C57" s="154" t="s">
        <v>221</v>
      </c>
      <c r="D57" s="154" t="s">
        <v>191</v>
      </c>
      <c r="E57" s="242">
        <v>200</v>
      </c>
      <c r="F57" s="287">
        <v>125</v>
      </c>
      <c r="G57" s="290">
        <v>60</v>
      </c>
    </row>
    <row r="58" spans="1:7" x14ac:dyDescent="0.25">
      <c r="A58" s="152" t="s">
        <v>345</v>
      </c>
      <c r="B58" s="151" t="s">
        <v>32</v>
      </c>
      <c r="C58" s="151" t="s">
        <v>221</v>
      </c>
      <c r="D58" s="151" t="s">
        <v>191</v>
      </c>
      <c r="E58" s="243">
        <v>200</v>
      </c>
      <c r="F58" s="289">
        <v>125</v>
      </c>
      <c r="G58" s="291">
        <v>60</v>
      </c>
    </row>
    <row r="59" spans="1:7" x14ac:dyDescent="0.25">
      <c r="A59" s="227" t="s">
        <v>318</v>
      </c>
      <c r="B59" s="154" t="s">
        <v>37</v>
      </c>
      <c r="C59" s="154" t="s">
        <v>37</v>
      </c>
      <c r="D59" s="154" t="s">
        <v>191</v>
      </c>
      <c r="E59" s="242">
        <v>85</v>
      </c>
      <c r="F59" s="287">
        <v>35</v>
      </c>
      <c r="G59" s="290">
        <v>50</v>
      </c>
    </row>
    <row r="60" spans="1:7" x14ac:dyDescent="0.25">
      <c r="A60" s="152" t="s">
        <v>324</v>
      </c>
      <c r="B60" s="151" t="s">
        <v>37</v>
      </c>
      <c r="C60" s="151" t="s">
        <v>37</v>
      </c>
      <c r="D60" s="151" t="s">
        <v>191</v>
      </c>
      <c r="E60" s="243">
        <v>85</v>
      </c>
      <c r="F60" s="289">
        <v>35</v>
      </c>
      <c r="G60" s="291">
        <v>50</v>
      </c>
    </row>
    <row r="61" spans="1:7" x14ac:dyDescent="0.25">
      <c r="A61" s="227" t="s">
        <v>322</v>
      </c>
      <c r="B61" s="154" t="s">
        <v>37</v>
      </c>
      <c r="C61" s="154" t="s">
        <v>37</v>
      </c>
      <c r="D61" s="154" t="s">
        <v>191</v>
      </c>
      <c r="E61" s="242">
        <v>85</v>
      </c>
      <c r="F61" s="287">
        <v>35</v>
      </c>
      <c r="G61" s="290">
        <v>50</v>
      </c>
    </row>
    <row r="62" spans="1:7" x14ac:dyDescent="0.25">
      <c r="A62" s="152" t="s">
        <v>320</v>
      </c>
      <c r="B62" s="151" t="s">
        <v>37</v>
      </c>
      <c r="C62" s="151" t="s">
        <v>37</v>
      </c>
      <c r="D62" s="151" t="s">
        <v>191</v>
      </c>
      <c r="E62" s="243">
        <v>85</v>
      </c>
      <c r="F62" s="289">
        <v>35</v>
      </c>
      <c r="G62" s="291">
        <v>50</v>
      </c>
    </row>
    <row r="63" spans="1:7" x14ac:dyDescent="0.25">
      <c r="A63" s="227" t="s">
        <v>326</v>
      </c>
      <c r="B63" s="154" t="s">
        <v>32</v>
      </c>
      <c r="C63" s="154" t="s">
        <v>224</v>
      </c>
      <c r="D63" s="154" t="s">
        <v>395</v>
      </c>
      <c r="E63" s="242">
        <v>370</v>
      </c>
      <c r="F63" s="287">
        <v>105</v>
      </c>
      <c r="G63" s="290">
        <v>210</v>
      </c>
    </row>
    <row r="64" spans="1:7" x14ac:dyDescent="0.25">
      <c r="A64" s="152" t="s">
        <v>333</v>
      </c>
      <c r="B64" s="151" t="s">
        <v>32</v>
      </c>
      <c r="C64" s="151" t="s">
        <v>224</v>
      </c>
      <c r="D64" s="151" t="s">
        <v>395</v>
      </c>
      <c r="E64" s="243">
        <v>370</v>
      </c>
      <c r="F64" s="289">
        <v>105</v>
      </c>
      <c r="G64" s="291">
        <v>210</v>
      </c>
    </row>
    <row r="65" spans="1:8" x14ac:dyDescent="0.25">
      <c r="A65" s="227" t="s">
        <v>340</v>
      </c>
      <c r="B65" s="154" t="s">
        <v>32</v>
      </c>
      <c r="C65" s="154" t="s">
        <v>222</v>
      </c>
      <c r="D65" s="154" t="s">
        <v>395</v>
      </c>
      <c r="E65" s="242">
        <v>270</v>
      </c>
      <c r="F65" s="287">
        <v>90</v>
      </c>
      <c r="G65" s="290">
        <v>130</v>
      </c>
    </row>
    <row r="66" spans="1:8" x14ac:dyDescent="0.25">
      <c r="A66" s="152" t="s">
        <v>105</v>
      </c>
      <c r="B66" s="151" t="s">
        <v>32</v>
      </c>
      <c r="C66" s="151" t="s">
        <v>224</v>
      </c>
      <c r="D66" s="151" t="s">
        <v>396</v>
      </c>
      <c r="E66" s="243">
        <v>370</v>
      </c>
      <c r="F66" s="289">
        <v>105</v>
      </c>
      <c r="G66" s="291">
        <v>210</v>
      </c>
    </row>
    <row r="67" spans="1:8" x14ac:dyDescent="0.25">
      <c r="A67" s="227" t="s">
        <v>336</v>
      </c>
      <c r="B67" s="154" t="s">
        <v>32</v>
      </c>
      <c r="C67" s="154" t="s">
        <v>224</v>
      </c>
      <c r="D67" s="154" t="s">
        <v>396</v>
      </c>
      <c r="E67" s="242">
        <v>370</v>
      </c>
      <c r="F67" s="287">
        <v>105</v>
      </c>
      <c r="G67" s="290">
        <v>210</v>
      </c>
    </row>
    <row r="68" spans="1:8" x14ac:dyDescent="0.25">
      <c r="A68" s="152" t="s">
        <v>338</v>
      </c>
      <c r="B68" s="151" t="s">
        <v>32</v>
      </c>
      <c r="C68" s="151" t="s">
        <v>224</v>
      </c>
      <c r="D68" s="151" t="s">
        <v>396</v>
      </c>
      <c r="E68" s="243">
        <v>370</v>
      </c>
      <c r="F68" s="289">
        <v>105</v>
      </c>
      <c r="G68" s="291">
        <v>210</v>
      </c>
    </row>
    <row r="69" spans="1:8" x14ac:dyDescent="0.25">
      <c r="A69" s="227" t="s">
        <v>325</v>
      </c>
      <c r="B69" s="154" t="s">
        <v>32</v>
      </c>
      <c r="C69" s="154" t="s">
        <v>225</v>
      </c>
      <c r="D69" s="154" t="s">
        <v>189</v>
      </c>
      <c r="E69" s="242">
        <v>400</v>
      </c>
      <c r="F69" s="292">
        <v>0</v>
      </c>
      <c r="G69" s="290">
        <v>400</v>
      </c>
    </row>
    <row r="70" spans="1:8" x14ac:dyDescent="0.25">
      <c r="A70" s="152" t="s">
        <v>339</v>
      </c>
      <c r="B70" s="151" t="s">
        <v>32</v>
      </c>
      <c r="C70" s="151" t="s">
        <v>222</v>
      </c>
      <c r="D70" s="151" t="s">
        <v>189</v>
      </c>
      <c r="E70" s="243">
        <v>270</v>
      </c>
      <c r="F70" s="293">
        <v>0</v>
      </c>
      <c r="G70" s="291">
        <v>270</v>
      </c>
    </row>
    <row r="71" spans="1:8" x14ac:dyDescent="0.25">
      <c r="A71" s="227" t="s">
        <v>328</v>
      </c>
      <c r="B71" s="154" t="s">
        <v>32</v>
      </c>
      <c r="C71" s="154" t="s">
        <v>224</v>
      </c>
      <c r="D71" s="154" t="s">
        <v>190</v>
      </c>
      <c r="E71" s="242">
        <v>370</v>
      </c>
      <c r="F71" s="292">
        <v>0</v>
      </c>
      <c r="G71" s="290">
        <v>370</v>
      </c>
    </row>
    <row r="72" spans="1:8" x14ac:dyDescent="0.25">
      <c r="A72" s="152" t="s">
        <v>344</v>
      </c>
      <c r="B72" s="151" t="s">
        <v>32</v>
      </c>
      <c r="C72" s="151" t="s">
        <v>221</v>
      </c>
      <c r="D72" s="151" t="s">
        <v>190</v>
      </c>
      <c r="E72" s="243">
        <v>200</v>
      </c>
      <c r="F72" s="293">
        <v>0</v>
      </c>
      <c r="G72" s="291">
        <v>200</v>
      </c>
    </row>
    <row r="73" spans="1:8" x14ac:dyDescent="0.25">
      <c r="A73" s="227" t="s">
        <v>343</v>
      </c>
      <c r="B73" s="154" t="s">
        <v>32</v>
      </c>
      <c r="C73" s="154" t="s">
        <v>221</v>
      </c>
      <c r="D73" s="154" t="s">
        <v>190</v>
      </c>
      <c r="E73" s="242">
        <v>200</v>
      </c>
      <c r="F73" s="292">
        <v>0</v>
      </c>
      <c r="G73" s="290">
        <v>200</v>
      </c>
    </row>
    <row r="74" spans="1:8" x14ac:dyDescent="0.25">
      <c r="A74" s="246" t="s">
        <v>443</v>
      </c>
      <c r="B74" s="244" t="s">
        <v>444</v>
      </c>
      <c r="C74" s="229"/>
      <c r="D74" s="229"/>
      <c r="E74" s="245">
        <f>SUM(E47:E73)</f>
        <v>7630</v>
      </c>
      <c r="F74" s="294">
        <f>SUM(F47:F73)</f>
        <v>2135</v>
      </c>
      <c r="G74" s="295">
        <f>SUM(G47:G73)</f>
        <v>4730</v>
      </c>
    </row>
    <row r="76" spans="1:8" ht="17.25" x14ac:dyDescent="0.3">
      <c r="A76" s="255" t="s">
        <v>392</v>
      </c>
      <c r="B76" s="256"/>
      <c r="C76" s="256"/>
      <c r="D76" s="256"/>
      <c r="E76" s="256"/>
      <c r="F76" s="256"/>
      <c r="G76" s="256"/>
    </row>
    <row r="77" spans="1:8" x14ac:dyDescent="0.25">
      <c r="A77" s="265" t="s">
        <v>438</v>
      </c>
      <c r="B77" s="262" t="s">
        <v>445</v>
      </c>
      <c r="C77" s="262" t="s">
        <v>209</v>
      </c>
      <c r="D77" s="262" t="s">
        <v>439</v>
      </c>
      <c r="E77" s="262" t="s">
        <v>451</v>
      </c>
      <c r="F77" s="262" t="s">
        <v>446</v>
      </c>
      <c r="G77" s="262"/>
      <c r="H77" s="262" t="s">
        <v>452</v>
      </c>
    </row>
    <row r="78" spans="1:8" x14ac:dyDescent="0.25">
      <c r="A78" s="253" t="s">
        <v>346</v>
      </c>
      <c r="B78" s="155" t="s">
        <v>447</v>
      </c>
      <c r="C78" s="155" t="s">
        <v>77</v>
      </c>
      <c r="D78" s="155" t="s">
        <v>225</v>
      </c>
      <c r="E78" s="260">
        <v>-390</v>
      </c>
      <c r="F78" s="260">
        <v>-300</v>
      </c>
      <c r="G78" s="260"/>
      <c r="H78" s="267">
        <f>E78-F78</f>
        <v>-90</v>
      </c>
    </row>
    <row r="79" spans="1:8" x14ac:dyDescent="0.25">
      <c r="A79" s="266" t="s">
        <v>348</v>
      </c>
      <c r="B79" s="226" t="s">
        <v>448</v>
      </c>
      <c r="C79" s="226" t="s">
        <v>77</v>
      </c>
      <c r="D79" s="226" t="s">
        <v>224</v>
      </c>
      <c r="E79" s="261">
        <v>-350</v>
      </c>
      <c r="F79" s="226" t="s">
        <v>36</v>
      </c>
      <c r="G79" s="226"/>
      <c r="H79" s="268">
        <v>0</v>
      </c>
    </row>
    <row r="80" spans="1:8" x14ac:dyDescent="0.25">
      <c r="A80" s="265" t="s">
        <v>449</v>
      </c>
      <c r="B80" s="263"/>
      <c r="C80" s="263"/>
      <c r="D80" s="263"/>
      <c r="E80" s="264">
        <f>SUM(E78:E79)</f>
        <v>-740</v>
      </c>
      <c r="F80" s="264">
        <v>-300</v>
      </c>
      <c r="G80" s="264"/>
      <c r="H80" s="264">
        <f>H78+H79</f>
        <v>-90</v>
      </c>
    </row>
  </sheetData>
  <pageMargins left="0.7" right="0.7" top="0.75" bottom="0.75" header="0.3" footer="0.3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2604D-7428-485B-990D-50650ABCAC94}">
  <dimension ref="A1:D32"/>
  <sheetViews>
    <sheetView workbookViewId="0">
      <selection activeCell="G13" sqref="G12:G13"/>
    </sheetView>
  </sheetViews>
  <sheetFormatPr defaultRowHeight="15.75" x14ac:dyDescent="0.25"/>
  <cols>
    <col min="1" max="1" width="30" customWidth="1"/>
    <col min="2" max="3" width="13.375" customWidth="1"/>
    <col min="4" max="4" width="16.625" customWidth="1"/>
  </cols>
  <sheetData>
    <row r="1" spans="1:4" ht="18.75" x14ac:dyDescent="0.3">
      <c r="A1" s="296" t="s">
        <v>399</v>
      </c>
      <c r="B1" s="135"/>
      <c r="C1" s="135"/>
      <c r="D1" s="135"/>
    </row>
    <row r="2" spans="1:4" ht="17.25" x14ac:dyDescent="0.3">
      <c r="A2" s="297" t="s">
        <v>499</v>
      </c>
      <c r="B2" s="206"/>
      <c r="C2" s="206"/>
      <c r="D2" s="206"/>
    </row>
    <row r="3" spans="1:4" x14ac:dyDescent="0.25">
      <c r="A3" s="298" t="s">
        <v>500</v>
      </c>
    </row>
    <row r="5" spans="1:4" x14ac:dyDescent="0.25">
      <c r="A5" s="299" t="s">
        <v>501</v>
      </c>
      <c r="B5" s="206"/>
      <c r="C5" s="206"/>
      <c r="D5" s="206"/>
    </row>
    <row r="6" spans="1:4" x14ac:dyDescent="0.25">
      <c r="A6" s="300" t="s">
        <v>438</v>
      </c>
      <c r="B6" s="300" t="s">
        <v>207</v>
      </c>
      <c r="C6" s="300" t="s">
        <v>439</v>
      </c>
      <c r="D6" s="288" t="s">
        <v>502</v>
      </c>
    </row>
    <row r="7" spans="1:4" x14ac:dyDescent="0.25">
      <c r="A7" s="302" t="s">
        <v>318</v>
      </c>
      <c r="B7" s="301" t="s">
        <v>32</v>
      </c>
      <c r="C7" s="301" t="s">
        <v>224</v>
      </c>
      <c r="D7" s="290">
        <v>210</v>
      </c>
    </row>
    <row r="8" spans="1:4" x14ac:dyDescent="0.25">
      <c r="A8" s="304" t="s">
        <v>324</v>
      </c>
      <c r="B8" s="303" t="s">
        <v>32</v>
      </c>
      <c r="C8" s="303" t="s">
        <v>224</v>
      </c>
      <c r="D8" s="291">
        <v>210</v>
      </c>
    </row>
    <row r="9" spans="1:4" x14ac:dyDescent="0.25">
      <c r="A9" s="302" t="s">
        <v>327</v>
      </c>
      <c r="B9" s="301" t="s">
        <v>32</v>
      </c>
      <c r="C9" s="301" t="s">
        <v>224</v>
      </c>
      <c r="D9" s="290">
        <v>210</v>
      </c>
    </row>
    <row r="10" spans="1:4" x14ac:dyDescent="0.25">
      <c r="A10" s="304" t="s">
        <v>330</v>
      </c>
      <c r="B10" s="303" t="s">
        <v>32</v>
      </c>
      <c r="C10" s="303" t="s">
        <v>224</v>
      </c>
      <c r="D10" s="291">
        <v>210</v>
      </c>
    </row>
    <row r="11" spans="1:4" x14ac:dyDescent="0.25">
      <c r="A11" s="302" t="s">
        <v>332</v>
      </c>
      <c r="B11" s="301" t="s">
        <v>32</v>
      </c>
      <c r="C11" s="301" t="s">
        <v>224</v>
      </c>
      <c r="D11" s="290">
        <v>210</v>
      </c>
    </row>
    <row r="12" spans="1:4" x14ac:dyDescent="0.25">
      <c r="A12" s="304" t="s">
        <v>334</v>
      </c>
      <c r="B12" s="303" t="s">
        <v>32</v>
      </c>
      <c r="C12" s="303" t="s">
        <v>224</v>
      </c>
      <c r="D12" s="291">
        <v>210</v>
      </c>
    </row>
    <row r="13" spans="1:4" x14ac:dyDescent="0.25">
      <c r="A13" s="302" t="s">
        <v>337</v>
      </c>
      <c r="B13" s="301" t="s">
        <v>32</v>
      </c>
      <c r="C13" s="301" t="s">
        <v>224</v>
      </c>
      <c r="D13" s="290">
        <v>210</v>
      </c>
    </row>
    <row r="14" spans="1:4" x14ac:dyDescent="0.25">
      <c r="A14" s="304" t="s">
        <v>320</v>
      </c>
      <c r="B14" s="303" t="s">
        <v>32</v>
      </c>
      <c r="C14" s="303" t="s">
        <v>222</v>
      </c>
      <c r="D14" s="291">
        <v>130</v>
      </c>
    </row>
    <row r="15" spans="1:4" x14ac:dyDescent="0.25">
      <c r="A15" s="302" t="s">
        <v>322</v>
      </c>
      <c r="B15" s="301" t="s">
        <v>32</v>
      </c>
      <c r="C15" s="301" t="s">
        <v>222</v>
      </c>
      <c r="D15" s="290">
        <v>130</v>
      </c>
    </row>
    <row r="16" spans="1:4" x14ac:dyDescent="0.25">
      <c r="A16" s="304" t="s">
        <v>341</v>
      </c>
      <c r="B16" s="303" t="s">
        <v>32</v>
      </c>
      <c r="C16" s="303" t="s">
        <v>221</v>
      </c>
      <c r="D16" s="291">
        <v>60</v>
      </c>
    </row>
    <row r="17" spans="1:4" x14ac:dyDescent="0.25">
      <c r="A17" s="302" t="s">
        <v>342</v>
      </c>
      <c r="B17" s="301" t="s">
        <v>32</v>
      </c>
      <c r="C17" s="301" t="s">
        <v>221</v>
      </c>
      <c r="D17" s="290">
        <v>60</v>
      </c>
    </row>
    <row r="18" spans="1:4" x14ac:dyDescent="0.25">
      <c r="A18" s="304" t="s">
        <v>345</v>
      </c>
      <c r="B18" s="303" t="s">
        <v>32</v>
      </c>
      <c r="C18" s="303" t="s">
        <v>221</v>
      </c>
      <c r="D18" s="291">
        <v>60</v>
      </c>
    </row>
    <row r="19" spans="1:4" x14ac:dyDescent="0.25">
      <c r="A19" s="302" t="s">
        <v>318</v>
      </c>
      <c r="B19" s="301" t="s">
        <v>37</v>
      </c>
      <c r="C19" s="301" t="s">
        <v>37</v>
      </c>
      <c r="D19" s="290">
        <v>50</v>
      </c>
    </row>
    <row r="20" spans="1:4" x14ac:dyDescent="0.25">
      <c r="A20" s="304" t="s">
        <v>324</v>
      </c>
      <c r="B20" s="303" t="s">
        <v>37</v>
      </c>
      <c r="C20" s="303" t="s">
        <v>37</v>
      </c>
      <c r="D20" s="291">
        <v>50</v>
      </c>
    </row>
    <row r="21" spans="1:4" x14ac:dyDescent="0.25">
      <c r="A21" s="302" t="s">
        <v>322</v>
      </c>
      <c r="B21" s="301" t="s">
        <v>37</v>
      </c>
      <c r="C21" s="301" t="s">
        <v>37</v>
      </c>
      <c r="D21" s="290">
        <v>50</v>
      </c>
    </row>
    <row r="22" spans="1:4" x14ac:dyDescent="0.25">
      <c r="A22" s="304" t="s">
        <v>320</v>
      </c>
      <c r="B22" s="303" t="s">
        <v>37</v>
      </c>
      <c r="C22" s="303" t="s">
        <v>37</v>
      </c>
      <c r="D22" s="291">
        <v>50</v>
      </c>
    </row>
    <row r="23" spans="1:4" x14ac:dyDescent="0.25">
      <c r="A23" s="306" t="s">
        <v>435</v>
      </c>
      <c r="B23" s="307" t="s">
        <v>503</v>
      </c>
      <c r="C23" s="306"/>
      <c r="D23" s="295">
        <f>SUM(D7:D22)</f>
        <v>2110</v>
      </c>
    </row>
    <row r="25" spans="1:4" x14ac:dyDescent="0.25">
      <c r="A25" s="299" t="s">
        <v>504</v>
      </c>
      <c r="B25" s="206"/>
      <c r="C25" s="206"/>
      <c r="D25" s="206"/>
    </row>
    <row r="26" spans="1:4" x14ac:dyDescent="0.25">
      <c r="A26" s="309" t="s">
        <v>505</v>
      </c>
      <c r="B26" s="310">
        <f>D23</f>
        <v>2110</v>
      </c>
    </row>
    <row r="27" spans="1:4" x14ac:dyDescent="0.25">
      <c r="A27" s="311" t="s">
        <v>506</v>
      </c>
      <c r="B27" s="312">
        <f>-B26*0.15</f>
        <v>-316.5</v>
      </c>
    </row>
    <row r="28" spans="1:4" x14ac:dyDescent="0.25">
      <c r="A28" s="308" t="s">
        <v>529</v>
      </c>
      <c r="B28" s="324">
        <v>-2.5</v>
      </c>
    </row>
    <row r="29" spans="1:4" x14ac:dyDescent="0.25">
      <c r="A29" s="305" t="s">
        <v>185</v>
      </c>
      <c r="B29" s="313">
        <f>B26+B27+B28</f>
        <v>1791</v>
      </c>
    </row>
    <row r="30" spans="1:4" x14ac:dyDescent="0.25">
      <c r="A30" s="308" t="s">
        <v>178</v>
      </c>
      <c r="B30" s="329">
        <v>1090.25</v>
      </c>
    </row>
    <row r="32" spans="1:4" x14ac:dyDescent="0.25">
      <c r="A32" s="314" t="s">
        <v>507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026FA-FA7D-4400-AEBF-24377B98ACAF}">
  <dimension ref="A1:D27"/>
  <sheetViews>
    <sheetView workbookViewId="0"/>
  </sheetViews>
  <sheetFormatPr defaultRowHeight="15.75" x14ac:dyDescent="0.25"/>
  <cols>
    <col min="1" max="1" width="30" customWidth="1"/>
    <col min="2" max="3" width="13.375" customWidth="1"/>
    <col min="4" max="4" width="16.625" customWidth="1"/>
  </cols>
  <sheetData>
    <row r="1" spans="1:4" ht="18.75" x14ac:dyDescent="0.3">
      <c r="A1" s="296" t="s">
        <v>399</v>
      </c>
      <c r="B1" s="135"/>
      <c r="C1" s="135"/>
      <c r="D1" s="135"/>
    </row>
    <row r="2" spans="1:4" ht="17.25" x14ac:dyDescent="0.3">
      <c r="A2" s="297" t="s">
        <v>508</v>
      </c>
      <c r="B2" s="206"/>
      <c r="C2" s="206"/>
      <c r="D2" s="206"/>
    </row>
    <row r="3" spans="1:4" x14ac:dyDescent="0.25">
      <c r="A3" s="298" t="s">
        <v>500</v>
      </c>
    </row>
    <row r="4" spans="1:4" x14ac:dyDescent="0.25">
      <c r="A4" s="315" t="s">
        <v>509</v>
      </c>
    </row>
    <row r="6" spans="1:4" x14ac:dyDescent="0.25">
      <c r="A6" s="299" t="s">
        <v>501</v>
      </c>
      <c r="B6" s="206"/>
      <c r="C6" s="206"/>
      <c r="D6" s="206"/>
    </row>
    <row r="7" spans="1:4" x14ac:dyDescent="0.25">
      <c r="A7" s="300" t="s">
        <v>438</v>
      </c>
      <c r="B7" s="300" t="s">
        <v>440</v>
      </c>
      <c r="C7" s="300" t="s">
        <v>439</v>
      </c>
      <c r="D7" s="288" t="s">
        <v>510</v>
      </c>
    </row>
    <row r="8" spans="1:4" x14ac:dyDescent="0.25">
      <c r="A8" s="302" t="s">
        <v>326</v>
      </c>
      <c r="B8" s="301" t="s">
        <v>511</v>
      </c>
      <c r="C8" s="301" t="s">
        <v>224</v>
      </c>
      <c r="D8" s="290">
        <v>210</v>
      </c>
    </row>
    <row r="9" spans="1:4" x14ac:dyDescent="0.25">
      <c r="A9" s="304" t="s">
        <v>333</v>
      </c>
      <c r="B9" s="303" t="s">
        <v>511</v>
      </c>
      <c r="C9" s="303" t="s">
        <v>224</v>
      </c>
      <c r="D9" s="291">
        <v>210</v>
      </c>
    </row>
    <row r="10" spans="1:4" x14ac:dyDescent="0.25">
      <c r="A10" s="302" t="s">
        <v>340</v>
      </c>
      <c r="B10" s="301" t="s">
        <v>511</v>
      </c>
      <c r="C10" s="301" t="s">
        <v>222</v>
      </c>
      <c r="D10" s="290">
        <v>130</v>
      </c>
    </row>
    <row r="11" spans="1:4" x14ac:dyDescent="0.25">
      <c r="A11" s="304" t="s">
        <v>105</v>
      </c>
      <c r="B11" s="303" t="s">
        <v>512</v>
      </c>
      <c r="C11" s="303" t="s">
        <v>224</v>
      </c>
      <c r="D11" s="291">
        <v>210</v>
      </c>
    </row>
    <row r="12" spans="1:4" x14ac:dyDescent="0.25">
      <c r="A12" s="302" t="s">
        <v>336</v>
      </c>
      <c r="B12" s="301" t="s">
        <v>512</v>
      </c>
      <c r="C12" s="301" t="s">
        <v>224</v>
      </c>
      <c r="D12" s="290">
        <v>210</v>
      </c>
    </row>
    <row r="13" spans="1:4" x14ac:dyDescent="0.25">
      <c r="A13" s="304" t="s">
        <v>338</v>
      </c>
      <c r="B13" s="303" t="s">
        <v>512</v>
      </c>
      <c r="C13" s="303" t="s">
        <v>224</v>
      </c>
      <c r="D13" s="291">
        <v>210</v>
      </c>
    </row>
    <row r="14" spans="1:4" x14ac:dyDescent="0.25">
      <c r="A14" s="306" t="s">
        <v>435</v>
      </c>
      <c r="B14" s="307" t="s">
        <v>513</v>
      </c>
      <c r="C14" s="306"/>
      <c r="D14" s="295">
        <f>SUM(D8:D13)</f>
        <v>1180</v>
      </c>
    </row>
    <row r="16" spans="1:4" ht="17.25" x14ac:dyDescent="0.3">
      <c r="A16" s="316" t="s">
        <v>392</v>
      </c>
      <c r="B16" s="256"/>
      <c r="C16" s="256"/>
      <c r="D16" s="256"/>
    </row>
    <row r="17" spans="1:4" x14ac:dyDescent="0.25">
      <c r="A17" s="317" t="s">
        <v>438</v>
      </c>
      <c r="B17" s="317" t="s">
        <v>514</v>
      </c>
      <c r="C17" s="317" t="s">
        <v>439</v>
      </c>
      <c r="D17" s="318" t="s">
        <v>515</v>
      </c>
    </row>
    <row r="18" spans="1:4" x14ac:dyDescent="0.25">
      <c r="A18" s="319" t="s">
        <v>346</v>
      </c>
      <c r="B18" s="320" t="s">
        <v>246</v>
      </c>
      <c r="C18" s="320" t="s">
        <v>225</v>
      </c>
      <c r="D18" s="321">
        <v>-300</v>
      </c>
    </row>
    <row r="19" spans="1:4" x14ac:dyDescent="0.25">
      <c r="A19" s="315"/>
    </row>
    <row r="21" spans="1:4" x14ac:dyDescent="0.25">
      <c r="A21" s="299" t="s">
        <v>504</v>
      </c>
      <c r="B21" s="206"/>
      <c r="C21" s="206"/>
      <c r="D21" s="206"/>
    </row>
    <row r="22" spans="1:4" x14ac:dyDescent="0.25">
      <c r="A22" s="309" t="s">
        <v>505</v>
      </c>
      <c r="B22" s="310">
        <f>D14</f>
        <v>1180</v>
      </c>
    </row>
    <row r="23" spans="1:4" x14ac:dyDescent="0.25">
      <c r="A23" s="311" t="s">
        <v>506</v>
      </c>
      <c r="B23" s="322">
        <v>0</v>
      </c>
    </row>
    <row r="24" spans="1:4" x14ac:dyDescent="0.25">
      <c r="A24" s="323" t="s">
        <v>516</v>
      </c>
      <c r="B24" s="324">
        <v>-300</v>
      </c>
    </row>
    <row r="25" spans="1:4" x14ac:dyDescent="0.25">
      <c r="A25" s="330" t="s">
        <v>529</v>
      </c>
      <c r="B25" s="312">
        <v>-2.5</v>
      </c>
    </row>
    <row r="26" spans="1:4" x14ac:dyDescent="0.25">
      <c r="A26" s="305" t="s">
        <v>185</v>
      </c>
      <c r="B26" s="313">
        <f>B22+B23+B25</f>
        <v>1177.5</v>
      </c>
    </row>
    <row r="27" spans="1:4" x14ac:dyDescent="0.25">
      <c r="A27" s="308" t="s">
        <v>178</v>
      </c>
      <c r="B27" s="329">
        <v>3517.5</v>
      </c>
    </row>
  </sheetData>
  <pageMargins left="0.7" right="0.7" top="0.75" bottom="0.75" header="0.3" footer="0.3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92E89-BA5A-4989-862D-6023FC1351F2}">
  <dimension ref="A1:D19"/>
  <sheetViews>
    <sheetView workbookViewId="0"/>
  </sheetViews>
  <sheetFormatPr defaultRowHeight="15.75" x14ac:dyDescent="0.25"/>
  <cols>
    <col min="1" max="1" width="30" customWidth="1"/>
    <col min="2" max="3" width="13.375" customWidth="1"/>
    <col min="4" max="4" width="16.625" customWidth="1"/>
  </cols>
  <sheetData>
    <row r="1" spans="1:4" ht="18.75" x14ac:dyDescent="0.3">
      <c r="A1" s="296" t="s">
        <v>399</v>
      </c>
      <c r="B1" s="135"/>
      <c r="C1" s="135"/>
      <c r="D1" s="135"/>
    </row>
    <row r="2" spans="1:4" ht="17.25" x14ac:dyDescent="0.3">
      <c r="A2" s="297" t="s">
        <v>517</v>
      </c>
      <c r="B2" s="206"/>
      <c r="C2" s="206"/>
      <c r="D2" s="206"/>
    </row>
    <row r="3" spans="1:4" x14ac:dyDescent="0.25">
      <c r="A3" s="298" t="s">
        <v>500</v>
      </c>
    </row>
    <row r="5" spans="1:4" x14ac:dyDescent="0.25">
      <c r="A5" s="299" t="s">
        <v>501</v>
      </c>
      <c r="B5" s="206"/>
      <c r="C5" s="206"/>
      <c r="D5" s="206"/>
    </row>
    <row r="6" spans="1:4" x14ac:dyDescent="0.25">
      <c r="A6" s="300" t="s">
        <v>438</v>
      </c>
      <c r="B6" s="300" t="s">
        <v>207</v>
      </c>
      <c r="C6" s="300" t="s">
        <v>439</v>
      </c>
      <c r="D6" s="288" t="s">
        <v>502</v>
      </c>
    </row>
    <row r="7" spans="1:4" x14ac:dyDescent="0.25">
      <c r="A7" s="302" t="s">
        <v>325</v>
      </c>
      <c r="B7" s="301" t="s">
        <v>32</v>
      </c>
      <c r="C7" s="301" t="s">
        <v>225</v>
      </c>
      <c r="D7" s="290">
        <v>400</v>
      </c>
    </row>
    <row r="8" spans="1:4" x14ac:dyDescent="0.25">
      <c r="A8" s="304" t="s">
        <v>339</v>
      </c>
      <c r="B8" s="303" t="s">
        <v>32</v>
      </c>
      <c r="C8" s="303" t="s">
        <v>222</v>
      </c>
      <c r="D8" s="291">
        <v>270</v>
      </c>
    </row>
    <row r="9" spans="1:4" x14ac:dyDescent="0.25">
      <c r="A9" s="306" t="s">
        <v>435</v>
      </c>
      <c r="B9" s="307" t="s">
        <v>456</v>
      </c>
      <c r="C9" s="306"/>
      <c r="D9" s="295">
        <f>SUM(D7:D8)</f>
        <v>670</v>
      </c>
    </row>
    <row r="11" spans="1:4" ht="17.25" x14ac:dyDescent="0.3">
      <c r="A11" s="316" t="s">
        <v>392</v>
      </c>
      <c r="B11" s="256"/>
      <c r="C11" s="256"/>
      <c r="D11" s="256"/>
    </row>
    <row r="12" spans="1:4" x14ac:dyDescent="0.25">
      <c r="A12" s="317" t="s">
        <v>438</v>
      </c>
      <c r="B12" s="317" t="s">
        <v>209</v>
      </c>
      <c r="C12" s="317" t="s">
        <v>439</v>
      </c>
      <c r="D12" s="318" t="s">
        <v>518</v>
      </c>
    </row>
    <row r="13" spans="1:4" x14ac:dyDescent="0.25">
      <c r="A13" s="325" t="s">
        <v>348</v>
      </c>
      <c r="B13" s="326" t="s">
        <v>77</v>
      </c>
      <c r="C13" s="326" t="s">
        <v>224</v>
      </c>
      <c r="D13" s="327" t="s">
        <v>519</v>
      </c>
    </row>
    <row r="15" spans="1:4" x14ac:dyDescent="0.25">
      <c r="A15" s="299" t="s">
        <v>504</v>
      </c>
      <c r="B15" s="206"/>
      <c r="C15" s="206"/>
      <c r="D15" s="206"/>
    </row>
    <row r="16" spans="1:4" x14ac:dyDescent="0.25">
      <c r="A16" s="309" t="s">
        <v>505</v>
      </c>
      <c r="B16" s="310">
        <f>D9</f>
        <v>670</v>
      </c>
    </row>
    <row r="17" spans="1:2" x14ac:dyDescent="0.25">
      <c r="A17" s="311" t="s">
        <v>520</v>
      </c>
      <c r="B17" s="328" t="s">
        <v>521</v>
      </c>
    </row>
    <row r="18" spans="1:2" x14ac:dyDescent="0.25">
      <c r="A18" s="308" t="s">
        <v>529</v>
      </c>
      <c r="B18" s="332">
        <v>0</v>
      </c>
    </row>
    <row r="19" spans="1:2" x14ac:dyDescent="0.25">
      <c r="A19" s="331" t="s">
        <v>522</v>
      </c>
      <c r="B19" s="333">
        <v>720</v>
      </c>
    </row>
  </sheetData>
  <pageMargins left="0.7" right="0.7" top="0.75" bottom="0.75" header="0.3" footer="0.3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BFBC1-CD2D-4169-93B8-7F779FCAADE3}">
  <dimension ref="A1:D18"/>
  <sheetViews>
    <sheetView workbookViewId="0"/>
  </sheetViews>
  <sheetFormatPr defaultRowHeight="15.75" x14ac:dyDescent="0.25"/>
  <cols>
    <col min="1" max="1" width="30" customWidth="1"/>
    <col min="2" max="3" width="13.375" customWidth="1"/>
    <col min="4" max="4" width="16.625" customWidth="1"/>
  </cols>
  <sheetData>
    <row r="1" spans="1:4" ht="18.75" x14ac:dyDescent="0.3">
      <c r="A1" s="296" t="s">
        <v>399</v>
      </c>
      <c r="B1" s="135"/>
      <c r="C1" s="135"/>
      <c r="D1" s="135"/>
    </row>
    <row r="2" spans="1:4" ht="17.25" x14ac:dyDescent="0.3">
      <c r="A2" s="297" t="s">
        <v>523</v>
      </c>
      <c r="B2" s="206"/>
      <c r="C2" s="206"/>
      <c r="D2" s="206"/>
    </row>
    <row r="3" spans="1:4" x14ac:dyDescent="0.25">
      <c r="A3" s="298" t="s">
        <v>500</v>
      </c>
    </row>
    <row r="5" spans="1:4" x14ac:dyDescent="0.25">
      <c r="A5" s="299" t="s">
        <v>501</v>
      </c>
      <c r="B5" s="206"/>
      <c r="C5" s="206"/>
      <c r="D5" s="206"/>
    </row>
    <row r="6" spans="1:4" x14ac:dyDescent="0.25">
      <c r="A6" s="300" t="s">
        <v>438</v>
      </c>
      <c r="B6" s="300" t="s">
        <v>207</v>
      </c>
      <c r="C6" s="300" t="s">
        <v>439</v>
      </c>
      <c r="D6" s="288" t="s">
        <v>502</v>
      </c>
    </row>
    <row r="7" spans="1:4" x14ac:dyDescent="0.25">
      <c r="A7" s="302" t="s">
        <v>328</v>
      </c>
      <c r="B7" s="301" t="s">
        <v>32</v>
      </c>
      <c r="C7" s="301" t="s">
        <v>224</v>
      </c>
      <c r="D7" s="290">
        <v>370</v>
      </c>
    </row>
    <row r="8" spans="1:4" x14ac:dyDescent="0.25">
      <c r="A8" s="304" t="s">
        <v>344</v>
      </c>
      <c r="B8" s="303" t="s">
        <v>32</v>
      </c>
      <c r="C8" s="303" t="s">
        <v>221</v>
      </c>
      <c r="D8" s="291">
        <v>200</v>
      </c>
    </row>
    <row r="9" spans="1:4" x14ac:dyDescent="0.25">
      <c r="A9" s="302" t="s">
        <v>343</v>
      </c>
      <c r="B9" s="301" t="s">
        <v>32</v>
      </c>
      <c r="C9" s="301" t="s">
        <v>221</v>
      </c>
      <c r="D9" s="290">
        <v>200</v>
      </c>
    </row>
    <row r="10" spans="1:4" x14ac:dyDescent="0.25">
      <c r="A10" s="306" t="s">
        <v>435</v>
      </c>
      <c r="B10" s="307" t="s">
        <v>414</v>
      </c>
      <c r="C10" s="306"/>
      <c r="D10" s="295">
        <f>SUM(D7:D9)</f>
        <v>770</v>
      </c>
    </row>
    <row r="12" spans="1:4" x14ac:dyDescent="0.25">
      <c r="A12" s="299" t="s">
        <v>504</v>
      </c>
      <c r="B12" s="206"/>
      <c r="C12" s="206"/>
      <c r="D12" s="206"/>
    </row>
    <row r="13" spans="1:4" x14ac:dyDescent="0.25">
      <c r="A13" s="309" t="s">
        <v>505</v>
      </c>
      <c r="B13" s="310">
        <f>D10</f>
        <v>770</v>
      </c>
    </row>
    <row r="14" spans="1:4" x14ac:dyDescent="0.25">
      <c r="A14" s="311" t="s">
        <v>520</v>
      </c>
      <c r="B14" s="328" t="s">
        <v>521</v>
      </c>
    </row>
    <row r="15" spans="1:4" x14ac:dyDescent="0.25">
      <c r="A15" s="308" t="s">
        <v>529</v>
      </c>
      <c r="B15" s="332">
        <v>0</v>
      </c>
    </row>
    <row r="16" spans="1:4" x14ac:dyDescent="0.25">
      <c r="A16" s="331" t="s">
        <v>522</v>
      </c>
      <c r="B16" s="333">
        <v>720</v>
      </c>
    </row>
    <row r="18" spans="1:1" x14ac:dyDescent="0.25">
      <c r="A18" s="314" t="s">
        <v>507</v>
      </c>
    </row>
  </sheetData>
  <pageMargins left="0.7" right="0.7" top="0.75" bottom="0.75" header="0.3" footer="0.3"/>
  <legacy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2A750-6349-4707-B90D-A343F91241AF}">
  <dimension ref="A1:I55"/>
  <sheetViews>
    <sheetView workbookViewId="0">
      <selection activeCell="A55" sqref="A55"/>
    </sheetView>
  </sheetViews>
  <sheetFormatPr defaultRowHeight="15" x14ac:dyDescent="0.25"/>
  <cols>
    <col min="1" max="1" width="23.625" style="1" bestFit="1" customWidth="1"/>
    <col min="2" max="2" width="13.375" style="1" bestFit="1" customWidth="1"/>
    <col min="3" max="3" width="14.375" style="1" bestFit="1" customWidth="1"/>
    <col min="4" max="4" width="79.375" style="1" bestFit="1" customWidth="1"/>
    <col min="5" max="5" width="10.25" style="1" bestFit="1" customWidth="1"/>
    <col min="6" max="6" width="23.625" style="1" bestFit="1" customWidth="1"/>
    <col min="7" max="7" width="6.125" style="1" bestFit="1" customWidth="1"/>
    <col min="8" max="8" width="9.25" style="1" bestFit="1" customWidth="1"/>
    <col min="9" max="9" width="17.5" style="1" bestFit="1" customWidth="1"/>
    <col min="10" max="16384" width="9" style="1"/>
  </cols>
  <sheetData>
    <row r="1" spans="1:9" x14ac:dyDescent="0.25">
      <c r="A1" s="435" t="s">
        <v>0</v>
      </c>
      <c r="B1" s="435"/>
      <c r="C1" s="435" t="s">
        <v>160</v>
      </c>
      <c r="D1" s="435"/>
      <c r="E1" s="435"/>
    </row>
    <row r="2" spans="1:9" x14ac:dyDescent="0.25">
      <c r="A2" s="435" t="s">
        <v>2</v>
      </c>
      <c r="B2" s="435"/>
      <c r="C2" s="435" t="s">
        <v>3</v>
      </c>
      <c r="D2" s="435"/>
      <c r="E2" s="435"/>
    </row>
    <row r="3" spans="1:9" x14ac:dyDescent="0.25">
      <c r="A3" s="435" t="s">
        <v>4</v>
      </c>
      <c r="B3" s="435"/>
      <c r="C3" s="435" t="s">
        <v>5</v>
      </c>
      <c r="D3" s="435"/>
      <c r="E3" s="435"/>
    </row>
    <row r="4" spans="1:9" x14ac:dyDescent="0.25">
      <c r="A4" s="435" t="s">
        <v>6</v>
      </c>
      <c r="B4" s="435"/>
      <c r="C4" s="436" t="s">
        <v>161</v>
      </c>
      <c r="D4" s="435"/>
      <c r="E4" s="435"/>
    </row>
    <row r="5" spans="1:9" x14ac:dyDescent="0.25">
      <c r="A5" s="435" t="s">
        <v>7</v>
      </c>
      <c r="B5" s="435"/>
      <c r="C5" s="435" t="s">
        <v>1</v>
      </c>
      <c r="D5" s="435"/>
      <c r="E5" s="435"/>
    </row>
    <row r="6" spans="1:9" x14ac:dyDescent="0.25">
      <c r="A6" s="435" t="s">
        <v>8</v>
      </c>
      <c r="B6" s="435"/>
      <c r="C6" s="435" t="s">
        <v>1</v>
      </c>
      <c r="D6" s="435"/>
      <c r="E6" s="435"/>
    </row>
    <row r="7" spans="1:9" x14ac:dyDescent="0.25">
      <c r="A7" s="435" t="s">
        <v>9</v>
      </c>
      <c r="B7" s="435"/>
      <c r="C7" s="435" t="s">
        <v>10</v>
      </c>
      <c r="D7" s="435"/>
      <c r="E7" s="435"/>
    </row>
    <row r="9" spans="1:9" ht="15.75" x14ac:dyDescent="0.25">
      <c r="A9" s="434" t="s">
        <v>11</v>
      </c>
      <c r="B9" s="434"/>
      <c r="C9" s="2"/>
      <c r="D9" s="2"/>
      <c r="E9" s="2"/>
      <c r="F9" s="2"/>
      <c r="G9" s="2"/>
      <c r="H9" s="2"/>
      <c r="I9" s="2"/>
    </row>
    <row r="11" spans="1:9" x14ac:dyDescent="0.25">
      <c r="A11" s="4" t="s">
        <v>115</v>
      </c>
      <c r="B11" s="5" t="s">
        <v>162</v>
      </c>
      <c r="D11" s="432" t="s">
        <v>117</v>
      </c>
      <c r="E11" s="433"/>
    </row>
    <row r="12" spans="1:9" x14ac:dyDescent="0.25">
      <c r="A12" s="9" t="s">
        <v>83</v>
      </c>
      <c r="B12" s="10">
        <v>-740</v>
      </c>
      <c r="D12" s="2" t="s">
        <v>26</v>
      </c>
      <c r="E12" s="2" t="s">
        <v>118</v>
      </c>
    </row>
    <row r="13" spans="1:9" x14ac:dyDescent="0.25">
      <c r="A13" s="9" t="s">
        <v>120</v>
      </c>
      <c r="B13" s="10">
        <v>-675</v>
      </c>
      <c r="D13" s="3" t="s">
        <v>119</v>
      </c>
      <c r="E13" s="3">
        <v>21</v>
      </c>
    </row>
    <row r="14" spans="1:9" x14ac:dyDescent="0.25">
      <c r="A14" s="6" t="s">
        <v>14</v>
      </c>
      <c r="B14" s="7">
        <v>0</v>
      </c>
      <c r="D14" s="3" t="s">
        <v>122</v>
      </c>
      <c r="E14" s="3">
        <v>5</v>
      </c>
    </row>
    <row r="15" spans="1:9" x14ac:dyDescent="0.25">
      <c r="D15" s="3" t="s">
        <v>123</v>
      </c>
      <c r="E15" s="3">
        <v>16</v>
      </c>
    </row>
    <row r="16" spans="1:9" x14ac:dyDescent="0.25">
      <c r="D16" s="3" t="s">
        <v>124</v>
      </c>
      <c r="E16" s="3">
        <v>0</v>
      </c>
    </row>
    <row r="17" spans="1:9" x14ac:dyDescent="0.25">
      <c r="D17" s="3" t="s">
        <v>125</v>
      </c>
      <c r="E17" s="3" t="s">
        <v>163</v>
      </c>
    </row>
    <row r="19" spans="1:9" ht="15.75" x14ac:dyDescent="0.25">
      <c r="A19" s="434" t="s">
        <v>15</v>
      </c>
      <c r="B19" s="434"/>
      <c r="C19" s="2"/>
      <c r="D19" s="2"/>
      <c r="E19" s="2"/>
      <c r="F19" s="2"/>
      <c r="G19" s="2"/>
      <c r="H19" s="2"/>
      <c r="I19" s="2"/>
    </row>
    <row r="21" spans="1:9" x14ac:dyDescent="0.25">
      <c r="D21" s="432" t="s">
        <v>127</v>
      </c>
      <c r="E21" s="433"/>
    </row>
    <row r="22" spans="1:9" x14ac:dyDescent="0.25">
      <c r="D22" s="11" t="s">
        <v>17</v>
      </c>
      <c r="E22" s="11" t="s">
        <v>18</v>
      </c>
    </row>
    <row r="23" spans="1:9" x14ac:dyDescent="0.25">
      <c r="D23" s="12" t="s">
        <v>164</v>
      </c>
      <c r="E23" s="13">
        <v>-675</v>
      </c>
    </row>
    <row r="26" spans="1:9" ht="15.75" x14ac:dyDescent="0.25">
      <c r="A26" s="434" t="s">
        <v>133</v>
      </c>
      <c r="B26" s="434"/>
      <c r="C26" s="2"/>
      <c r="D26" s="2"/>
      <c r="E26" s="2"/>
      <c r="F26" s="2"/>
      <c r="G26" s="2"/>
      <c r="H26" s="2"/>
      <c r="I26" s="2"/>
    </row>
    <row r="28" spans="1:9" x14ac:dyDescent="0.25">
      <c r="A28" s="432" t="s">
        <v>134</v>
      </c>
      <c r="B28" s="433"/>
      <c r="C28" s="433"/>
      <c r="D28" s="433"/>
      <c r="E28" s="433"/>
      <c r="F28" s="433"/>
      <c r="G28" s="433"/>
      <c r="H28" s="433"/>
      <c r="I28" s="433"/>
    </row>
    <row r="29" spans="1:9" x14ac:dyDescent="0.25">
      <c r="A29" s="2" t="s">
        <v>22</v>
      </c>
      <c r="B29" s="2" t="s">
        <v>24</v>
      </c>
      <c r="C29" s="2" t="s">
        <v>23</v>
      </c>
      <c r="D29" s="2" t="s">
        <v>27</v>
      </c>
      <c r="E29" s="2" t="s">
        <v>25</v>
      </c>
      <c r="F29" s="2" t="s">
        <v>26</v>
      </c>
      <c r="G29" s="2" t="s">
        <v>29</v>
      </c>
      <c r="H29" s="2" t="s">
        <v>135</v>
      </c>
      <c r="I29" s="2" t="s">
        <v>136</v>
      </c>
    </row>
    <row r="30" spans="1:9" x14ac:dyDescent="0.25">
      <c r="A30" s="3" t="s">
        <v>76</v>
      </c>
      <c r="B30" s="3" t="s">
        <v>32</v>
      </c>
      <c r="C30" s="3" t="s">
        <v>36</v>
      </c>
      <c r="D30" s="3" t="s">
        <v>77</v>
      </c>
      <c r="E30" s="3" t="s">
        <v>33</v>
      </c>
      <c r="F30" s="3" t="s">
        <v>122</v>
      </c>
      <c r="G30" s="3">
        <v>1500</v>
      </c>
      <c r="H30" s="8">
        <v>390</v>
      </c>
      <c r="I30" s="3"/>
    </row>
    <row r="31" spans="1:9" x14ac:dyDescent="0.25">
      <c r="A31" s="3" t="s">
        <v>40</v>
      </c>
      <c r="B31" s="3" t="s">
        <v>32</v>
      </c>
      <c r="C31" s="3" t="s">
        <v>31</v>
      </c>
      <c r="D31" s="3" t="s">
        <v>35</v>
      </c>
      <c r="E31" s="3" t="s">
        <v>41</v>
      </c>
      <c r="F31" s="3" t="s">
        <v>122</v>
      </c>
      <c r="G31" s="3">
        <v>1000</v>
      </c>
      <c r="H31" s="8">
        <v>370</v>
      </c>
      <c r="I31" s="3"/>
    </row>
    <row r="32" spans="1:9" x14ac:dyDescent="0.25">
      <c r="A32" s="3" t="s">
        <v>61</v>
      </c>
      <c r="B32" s="3" t="s">
        <v>32</v>
      </c>
      <c r="C32" s="3" t="s">
        <v>31</v>
      </c>
      <c r="D32" s="3" t="s">
        <v>35</v>
      </c>
      <c r="E32" s="3" t="s">
        <v>33</v>
      </c>
      <c r="F32" s="3" t="s">
        <v>122</v>
      </c>
      <c r="G32" s="3">
        <v>1000</v>
      </c>
      <c r="H32" s="8">
        <v>370</v>
      </c>
      <c r="I32" s="3"/>
    </row>
    <row r="33" spans="1:9" x14ac:dyDescent="0.25">
      <c r="A33" s="3" t="s">
        <v>72</v>
      </c>
      <c r="B33" s="3" t="s">
        <v>32</v>
      </c>
      <c r="C33" s="3" t="s">
        <v>31</v>
      </c>
      <c r="D33" s="3" t="s">
        <v>35</v>
      </c>
      <c r="E33" s="3" t="s">
        <v>33</v>
      </c>
      <c r="F33" s="3" t="s">
        <v>122</v>
      </c>
      <c r="G33" s="3">
        <v>150</v>
      </c>
      <c r="H33" s="8">
        <v>200</v>
      </c>
      <c r="I33" s="3"/>
    </row>
    <row r="34" spans="1:9" x14ac:dyDescent="0.25">
      <c r="A34" s="3" t="s">
        <v>40</v>
      </c>
      <c r="B34" s="3" t="s">
        <v>37</v>
      </c>
      <c r="C34" s="3" t="s">
        <v>31</v>
      </c>
      <c r="D34" s="3" t="s">
        <v>35</v>
      </c>
      <c r="E34" s="3" t="s">
        <v>41</v>
      </c>
      <c r="F34" s="3" t="s">
        <v>122</v>
      </c>
      <c r="G34" s="3">
        <v>1</v>
      </c>
      <c r="H34" s="8">
        <v>85</v>
      </c>
      <c r="I34" s="3"/>
    </row>
    <row r="35" spans="1:9" x14ac:dyDescent="0.25">
      <c r="A35" s="9" t="s">
        <v>111</v>
      </c>
      <c r="B35" s="9" t="s">
        <v>32</v>
      </c>
      <c r="C35" s="9" t="s">
        <v>43</v>
      </c>
      <c r="D35" s="9" t="s">
        <v>35</v>
      </c>
      <c r="E35" s="9" t="s">
        <v>39</v>
      </c>
      <c r="F35" s="9" t="s">
        <v>93</v>
      </c>
      <c r="G35" s="9">
        <v>1500</v>
      </c>
      <c r="H35" s="10">
        <v>0</v>
      </c>
      <c r="I35" s="9"/>
    </row>
    <row r="36" spans="1:9" x14ac:dyDescent="0.25">
      <c r="A36" s="9" t="s">
        <v>94</v>
      </c>
      <c r="B36" s="9" t="s">
        <v>32</v>
      </c>
      <c r="C36" s="9" t="s">
        <v>31</v>
      </c>
      <c r="D36" s="9" t="s">
        <v>35</v>
      </c>
      <c r="E36" s="9" t="s">
        <v>41</v>
      </c>
      <c r="F36" s="9" t="s">
        <v>93</v>
      </c>
      <c r="G36" s="9">
        <v>1000</v>
      </c>
      <c r="H36" s="10">
        <v>0</v>
      </c>
      <c r="I36" s="9"/>
    </row>
    <row r="37" spans="1:9" x14ac:dyDescent="0.25">
      <c r="A37" s="9" t="s">
        <v>96</v>
      </c>
      <c r="B37" s="9" t="s">
        <v>32</v>
      </c>
      <c r="C37" s="9" t="s">
        <v>31</v>
      </c>
      <c r="D37" s="9" t="s">
        <v>35</v>
      </c>
      <c r="E37" s="9" t="s">
        <v>58</v>
      </c>
      <c r="F37" s="9" t="s">
        <v>93</v>
      </c>
      <c r="G37" s="9">
        <v>1000</v>
      </c>
      <c r="H37" s="10">
        <v>0</v>
      </c>
      <c r="I37" s="9"/>
    </row>
    <row r="38" spans="1:9" x14ac:dyDescent="0.25">
      <c r="A38" s="9" t="s">
        <v>95</v>
      </c>
      <c r="B38" s="9" t="s">
        <v>32</v>
      </c>
      <c r="C38" s="9" t="s">
        <v>31</v>
      </c>
      <c r="D38" s="9" t="s">
        <v>35</v>
      </c>
      <c r="E38" s="9" t="s">
        <v>58</v>
      </c>
      <c r="F38" s="9" t="s">
        <v>93</v>
      </c>
      <c r="G38" s="9">
        <v>1000</v>
      </c>
      <c r="H38" s="10">
        <v>0</v>
      </c>
      <c r="I38" s="9"/>
    </row>
    <row r="39" spans="1:9" x14ac:dyDescent="0.25">
      <c r="A39" s="9" t="s">
        <v>97</v>
      </c>
      <c r="B39" s="9" t="s">
        <v>32</v>
      </c>
      <c r="C39" s="9" t="s">
        <v>31</v>
      </c>
      <c r="D39" s="9" t="s">
        <v>35</v>
      </c>
      <c r="E39" s="9" t="s">
        <v>41</v>
      </c>
      <c r="F39" s="9" t="s">
        <v>93</v>
      </c>
      <c r="G39" s="9">
        <v>1000</v>
      </c>
      <c r="H39" s="10">
        <v>0</v>
      </c>
      <c r="I39" s="9"/>
    </row>
    <row r="40" spans="1:9" x14ac:dyDescent="0.25">
      <c r="A40" s="9" t="s">
        <v>98</v>
      </c>
      <c r="B40" s="9" t="s">
        <v>32</v>
      </c>
      <c r="C40" s="9" t="s">
        <v>31</v>
      </c>
      <c r="D40" s="9" t="s">
        <v>35</v>
      </c>
      <c r="E40" s="9" t="s">
        <v>41</v>
      </c>
      <c r="F40" s="9" t="s">
        <v>93</v>
      </c>
      <c r="G40" s="9">
        <v>1000</v>
      </c>
      <c r="H40" s="10">
        <v>0</v>
      </c>
      <c r="I40" s="9"/>
    </row>
    <row r="41" spans="1:9" x14ac:dyDescent="0.25">
      <c r="A41" s="9" t="s">
        <v>102</v>
      </c>
      <c r="B41" s="9" t="s">
        <v>32</v>
      </c>
      <c r="C41" s="9" t="s">
        <v>31</v>
      </c>
      <c r="D41" s="9" t="s">
        <v>35</v>
      </c>
      <c r="E41" s="9" t="s">
        <v>33</v>
      </c>
      <c r="F41" s="9" t="s">
        <v>93</v>
      </c>
      <c r="G41" s="9">
        <v>1000</v>
      </c>
      <c r="H41" s="10">
        <v>0</v>
      </c>
      <c r="I41" s="9"/>
    </row>
    <row r="42" spans="1:9" x14ac:dyDescent="0.25">
      <c r="A42" s="9" t="s">
        <v>103</v>
      </c>
      <c r="B42" s="9" t="s">
        <v>32</v>
      </c>
      <c r="C42" s="9" t="s">
        <v>31</v>
      </c>
      <c r="D42" s="9" t="s">
        <v>35</v>
      </c>
      <c r="E42" s="9" t="s">
        <v>33</v>
      </c>
      <c r="F42" s="9" t="s">
        <v>104</v>
      </c>
      <c r="G42" s="9">
        <v>1000</v>
      </c>
      <c r="H42" s="10">
        <v>0</v>
      </c>
      <c r="I42" s="9"/>
    </row>
    <row r="43" spans="1:9" x14ac:dyDescent="0.25">
      <c r="A43" s="9" t="s">
        <v>112</v>
      </c>
      <c r="B43" s="9" t="s">
        <v>74</v>
      </c>
      <c r="C43" s="9" t="s">
        <v>43</v>
      </c>
      <c r="D43" s="9" t="s">
        <v>35</v>
      </c>
      <c r="E43" s="9" t="s">
        <v>47</v>
      </c>
      <c r="F43" s="9" t="s">
        <v>93</v>
      </c>
      <c r="G43" s="9">
        <v>5</v>
      </c>
      <c r="H43" s="10">
        <v>0</v>
      </c>
      <c r="I43" s="9"/>
    </row>
    <row r="44" spans="1:9" x14ac:dyDescent="0.25">
      <c r="A44" s="9" t="s">
        <v>103</v>
      </c>
      <c r="B44" s="9" t="s">
        <v>74</v>
      </c>
      <c r="C44" s="9" t="s">
        <v>31</v>
      </c>
      <c r="D44" s="9" t="s">
        <v>35</v>
      </c>
      <c r="E44" s="9" t="s">
        <v>33</v>
      </c>
      <c r="F44" s="9" t="s">
        <v>104</v>
      </c>
      <c r="G44" s="9">
        <v>5</v>
      </c>
      <c r="H44" s="10">
        <v>0</v>
      </c>
      <c r="I44" s="9"/>
    </row>
    <row r="45" spans="1:9" x14ac:dyDescent="0.25">
      <c r="A45" s="9" t="s">
        <v>102</v>
      </c>
      <c r="B45" s="9" t="s">
        <v>74</v>
      </c>
      <c r="C45" s="9" t="s">
        <v>31</v>
      </c>
      <c r="D45" s="9" t="s">
        <v>35</v>
      </c>
      <c r="E45" s="9" t="s">
        <v>33</v>
      </c>
      <c r="F45" s="9" t="s">
        <v>93</v>
      </c>
      <c r="G45" s="9">
        <v>5</v>
      </c>
      <c r="H45" s="10">
        <v>0</v>
      </c>
      <c r="I45" s="9"/>
    </row>
    <row r="46" spans="1:9" x14ac:dyDescent="0.25">
      <c r="A46" s="9" t="s">
        <v>94</v>
      </c>
      <c r="B46" s="9" t="s">
        <v>74</v>
      </c>
      <c r="C46" s="9" t="s">
        <v>31</v>
      </c>
      <c r="D46" s="9" t="s">
        <v>35</v>
      </c>
      <c r="E46" s="9" t="s">
        <v>41</v>
      </c>
      <c r="F46" s="9" t="s">
        <v>93</v>
      </c>
      <c r="G46" s="9">
        <v>5</v>
      </c>
      <c r="H46" s="10">
        <v>0</v>
      </c>
      <c r="I46" s="9"/>
    </row>
    <row r="47" spans="1:9" x14ac:dyDescent="0.25">
      <c r="A47" s="9" t="s">
        <v>96</v>
      </c>
      <c r="B47" s="9" t="s">
        <v>74</v>
      </c>
      <c r="C47" s="9" t="s">
        <v>31</v>
      </c>
      <c r="D47" s="9" t="s">
        <v>35</v>
      </c>
      <c r="E47" s="9" t="s">
        <v>58</v>
      </c>
      <c r="F47" s="9" t="s">
        <v>93</v>
      </c>
      <c r="G47" s="9">
        <v>5</v>
      </c>
      <c r="H47" s="10">
        <v>0</v>
      </c>
      <c r="I47" s="9"/>
    </row>
    <row r="48" spans="1:9" x14ac:dyDescent="0.25">
      <c r="A48" s="9" t="s">
        <v>97</v>
      </c>
      <c r="B48" s="9" t="s">
        <v>74</v>
      </c>
      <c r="C48" s="9" t="s">
        <v>31</v>
      </c>
      <c r="D48" s="9" t="s">
        <v>35</v>
      </c>
      <c r="E48" s="9" t="s">
        <v>41</v>
      </c>
      <c r="F48" s="9" t="s">
        <v>93</v>
      </c>
      <c r="G48" s="9">
        <v>5</v>
      </c>
      <c r="H48" s="10">
        <v>0</v>
      </c>
      <c r="I48" s="9"/>
    </row>
    <row r="50" spans="1:9" ht="15.75" x14ac:dyDescent="0.25">
      <c r="A50" s="434" t="s">
        <v>137</v>
      </c>
      <c r="B50" s="434"/>
      <c r="C50" s="2"/>
      <c r="D50" s="2"/>
      <c r="E50" s="2"/>
      <c r="F50" s="2"/>
      <c r="G50" s="2"/>
      <c r="H50" s="2"/>
      <c r="I50" s="2"/>
    </row>
    <row r="52" spans="1:9" x14ac:dyDescent="0.25">
      <c r="A52" s="432" t="s">
        <v>138</v>
      </c>
      <c r="B52" s="433"/>
      <c r="C52" s="433"/>
      <c r="D52" s="433"/>
      <c r="E52" s="433"/>
      <c r="F52" s="433"/>
      <c r="G52" s="433"/>
      <c r="H52" s="433"/>
      <c r="I52" s="433"/>
    </row>
    <row r="53" spans="1:9" x14ac:dyDescent="0.25">
      <c r="A53" s="2" t="s">
        <v>22</v>
      </c>
      <c r="B53" s="2" t="s">
        <v>24</v>
      </c>
      <c r="C53" s="2" t="s">
        <v>23</v>
      </c>
      <c r="D53" s="2" t="s">
        <v>27</v>
      </c>
      <c r="E53" s="2" t="s">
        <v>25</v>
      </c>
      <c r="F53" s="2" t="s">
        <v>26</v>
      </c>
      <c r="G53" s="2" t="s">
        <v>29</v>
      </c>
      <c r="H53" s="2" t="s">
        <v>135</v>
      </c>
      <c r="I53" s="2" t="s">
        <v>136</v>
      </c>
    </row>
    <row r="54" spans="1:9" x14ac:dyDescent="0.25">
      <c r="A54" s="9" t="s">
        <v>88</v>
      </c>
      <c r="B54" s="9" t="s">
        <v>32</v>
      </c>
      <c r="C54" s="9" t="s">
        <v>36</v>
      </c>
      <c r="D54" s="9" t="s">
        <v>77</v>
      </c>
      <c r="E54" s="9" t="s">
        <v>89</v>
      </c>
      <c r="F54" s="9" t="s">
        <v>83</v>
      </c>
      <c r="G54" s="9">
        <v>1500</v>
      </c>
      <c r="H54" s="10">
        <v>-390</v>
      </c>
      <c r="I54" s="9"/>
    </row>
    <row r="55" spans="1:9" x14ac:dyDescent="0.25">
      <c r="A55" s="9" t="s">
        <v>90</v>
      </c>
      <c r="B55" s="9" t="s">
        <v>32</v>
      </c>
      <c r="C55" s="9" t="s">
        <v>36</v>
      </c>
      <c r="D55" s="9" t="s">
        <v>77</v>
      </c>
      <c r="E55" s="9" t="s">
        <v>91</v>
      </c>
      <c r="F55" s="9" t="s">
        <v>83</v>
      </c>
      <c r="G55" s="9">
        <v>1000</v>
      </c>
      <c r="H55" s="10">
        <v>-350</v>
      </c>
      <c r="I55" s="9"/>
    </row>
  </sheetData>
  <sheetProtection formatCells="0" formatColumns="0" formatRows="0" insertColumns="0" insertRows="0" insertHyperlinks="0" deleteColumns="0" deleteRows="0" sort="0" autoFilter="0" pivotTables="0"/>
  <mergeCells count="22">
    <mergeCell ref="A1:B1"/>
    <mergeCell ref="C1:E1"/>
    <mergeCell ref="A2:B2"/>
    <mergeCell ref="C2:E2"/>
    <mergeCell ref="A3:B3"/>
    <mergeCell ref="C3:E3"/>
    <mergeCell ref="A4:B4"/>
    <mergeCell ref="C4:E4"/>
    <mergeCell ref="A5:B5"/>
    <mergeCell ref="C5:E5"/>
    <mergeCell ref="A6:B6"/>
    <mergeCell ref="C6:E6"/>
    <mergeCell ref="A26:B26"/>
    <mergeCell ref="A28:I28"/>
    <mergeCell ref="A50:B50"/>
    <mergeCell ref="A52:I52"/>
    <mergeCell ref="A7:B7"/>
    <mergeCell ref="C7:E7"/>
    <mergeCell ref="A9:B9"/>
    <mergeCell ref="D11:E11"/>
    <mergeCell ref="A19:B19"/>
    <mergeCell ref="D21:E2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68A17-6035-413F-A26E-14B727BF07A5}">
  <dimension ref="A1:I32"/>
  <sheetViews>
    <sheetView workbookViewId="0">
      <selection activeCell="A29" sqref="A29"/>
    </sheetView>
  </sheetViews>
  <sheetFormatPr defaultRowHeight="15" x14ac:dyDescent="0.25"/>
  <cols>
    <col min="1" max="1" width="19.5" style="1" bestFit="1" customWidth="1"/>
    <col min="2" max="2" width="13.375" style="1" bestFit="1" customWidth="1"/>
    <col min="3" max="3" width="14.375" style="1" bestFit="1" customWidth="1"/>
    <col min="4" max="4" width="78.375" style="1" bestFit="1" customWidth="1"/>
    <col min="5" max="5" width="10.25" style="1" bestFit="1" customWidth="1"/>
    <col min="6" max="6" width="9.25" style="1" bestFit="1" customWidth="1"/>
    <col min="7" max="7" width="6.125" style="1" bestFit="1" customWidth="1"/>
    <col min="8" max="8" width="8.125" style="1" bestFit="1" customWidth="1"/>
    <col min="9" max="9" width="17.5" style="1" bestFit="1" customWidth="1"/>
    <col min="10" max="16384" width="9" style="1"/>
  </cols>
  <sheetData>
    <row r="1" spans="1:9" x14ac:dyDescent="0.25">
      <c r="A1" s="435" t="s">
        <v>0</v>
      </c>
      <c r="B1" s="435"/>
      <c r="C1" s="435" t="s">
        <v>158</v>
      </c>
      <c r="D1" s="435"/>
      <c r="E1" s="435"/>
    </row>
    <row r="2" spans="1:9" x14ac:dyDescent="0.25">
      <c r="A2" s="435" t="s">
        <v>2</v>
      </c>
      <c r="B2" s="435"/>
      <c r="C2" s="435" t="s">
        <v>3</v>
      </c>
      <c r="D2" s="435"/>
      <c r="E2" s="435"/>
    </row>
    <row r="3" spans="1:9" x14ac:dyDescent="0.25">
      <c r="A3" s="435" t="s">
        <v>4</v>
      </c>
      <c r="B3" s="435"/>
      <c r="C3" s="435" t="s">
        <v>5</v>
      </c>
      <c r="D3" s="435"/>
      <c r="E3" s="435"/>
    </row>
    <row r="4" spans="1:9" x14ac:dyDescent="0.25">
      <c r="A4" s="435" t="s">
        <v>6</v>
      </c>
      <c r="B4" s="435"/>
      <c r="C4" s="436">
        <v>66075</v>
      </c>
      <c r="D4" s="435"/>
      <c r="E4" s="435"/>
    </row>
    <row r="5" spans="1:9" x14ac:dyDescent="0.25">
      <c r="A5" s="435" t="s">
        <v>7</v>
      </c>
      <c r="B5" s="435"/>
      <c r="C5" s="435" t="s">
        <v>1</v>
      </c>
      <c r="D5" s="435"/>
      <c r="E5" s="435"/>
    </row>
    <row r="6" spans="1:9" x14ac:dyDescent="0.25">
      <c r="A6" s="435" t="s">
        <v>8</v>
      </c>
      <c r="B6" s="435"/>
      <c r="C6" s="435" t="s">
        <v>1</v>
      </c>
      <c r="D6" s="435"/>
      <c r="E6" s="435"/>
    </row>
    <row r="7" spans="1:9" x14ac:dyDescent="0.25">
      <c r="A7" s="435" t="s">
        <v>9</v>
      </c>
      <c r="B7" s="435"/>
      <c r="C7" s="435" t="s">
        <v>10</v>
      </c>
      <c r="D7" s="435"/>
      <c r="E7" s="435"/>
    </row>
    <row r="9" spans="1:9" ht="15.75" x14ac:dyDescent="0.25">
      <c r="A9" s="434" t="s">
        <v>11</v>
      </c>
      <c r="B9" s="434"/>
      <c r="C9" s="2"/>
      <c r="D9" s="2"/>
      <c r="E9" s="2"/>
      <c r="F9" s="2"/>
      <c r="G9" s="2"/>
      <c r="H9" s="2"/>
      <c r="I9" s="2"/>
    </row>
    <row r="11" spans="1:9" x14ac:dyDescent="0.25">
      <c r="A11" s="4" t="s">
        <v>115</v>
      </c>
      <c r="B11" s="5">
        <v>800</v>
      </c>
      <c r="D11" s="432" t="s">
        <v>117</v>
      </c>
      <c r="E11" s="433"/>
    </row>
    <row r="12" spans="1:9" x14ac:dyDescent="0.25">
      <c r="A12" s="9" t="s">
        <v>120</v>
      </c>
      <c r="B12" s="10">
        <v>-800</v>
      </c>
      <c r="D12" s="2" t="s">
        <v>26</v>
      </c>
      <c r="E12" s="2" t="s">
        <v>118</v>
      </c>
    </row>
    <row r="13" spans="1:9" x14ac:dyDescent="0.25">
      <c r="A13" s="6" t="s">
        <v>14</v>
      </c>
      <c r="B13" s="7">
        <v>0</v>
      </c>
      <c r="D13" s="3" t="s">
        <v>119</v>
      </c>
      <c r="E13" s="3">
        <v>3</v>
      </c>
    </row>
    <row r="14" spans="1:9" x14ac:dyDescent="0.25">
      <c r="D14" s="3" t="s">
        <v>122</v>
      </c>
      <c r="E14" s="3">
        <v>3</v>
      </c>
    </row>
    <row r="15" spans="1:9" x14ac:dyDescent="0.25">
      <c r="D15" s="3" t="s">
        <v>123</v>
      </c>
      <c r="E15" s="3">
        <v>0</v>
      </c>
    </row>
    <row r="16" spans="1:9" x14ac:dyDescent="0.25">
      <c r="D16" s="3" t="s">
        <v>124</v>
      </c>
      <c r="E16" s="3">
        <v>0</v>
      </c>
    </row>
    <row r="17" spans="1:9" x14ac:dyDescent="0.25">
      <c r="D17" s="3" t="s">
        <v>125</v>
      </c>
      <c r="E17" s="3" t="s">
        <v>148</v>
      </c>
    </row>
    <row r="19" spans="1:9" ht="15.75" x14ac:dyDescent="0.25">
      <c r="A19" s="434" t="s">
        <v>15</v>
      </c>
      <c r="B19" s="434"/>
      <c r="C19" s="2"/>
      <c r="D19" s="2"/>
      <c r="E19" s="2"/>
      <c r="F19" s="2"/>
      <c r="G19" s="2"/>
      <c r="H19" s="2"/>
      <c r="I19" s="2"/>
    </row>
    <row r="21" spans="1:9" x14ac:dyDescent="0.25">
      <c r="D21" s="432" t="s">
        <v>127</v>
      </c>
      <c r="E21" s="433"/>
    </row>
    <row r="22" spans="1:9" x14ac:dyDescent="0.25">
      <c r="D22" s="11" t="s">
        <v>17</v>
      </c>
      <c r="E22" s="11" t="s">
        <v>18</v>
      </c>
    </row>
    <row r="23" spans="1:9" x14ac:dyDescent="0.25">
      <c r="D23" s="12" t="s">
        <v>159</v>
      </c>
      <c r="E23" s="13">
        <v>-800</v>
      </c>
    </row>
    <row r="26" spans="1:9" ht="15.75" x14ac:dyDescent="0.25">
      <c r="A26" s="434" t="s">
        <v>133</v>
      </c>
      <c r="B26" s="434"/>
      <c r="C26" s="2"/>
      <c r="D26" s="2"/>
      <c r="E26" s="2"/>
      <c r="F26" s="2"/>
      <c r="G26" s="2"/>
      <c r="H26" s="2"/>
      <c r="I26" s="2"/>
    </row>
    <row r="28" spans="1:9" x14ac:dyDescent="0.25">
      <c r="A28" s="432" t="s">
        <v>134</v>
      </c>
      <c r="B28" s="433"/>
      <c r="C28" s="433"/>
      <c r="D28" s="433"/>
      <c r="E28" s="433"/>
      <c r="F28" s="433"/>
      <c r="G28" s="433"/>
      <c r="H28" s="433"/>
      <c r="I28" s="433"/>
    </row>
    <row r="29" spans="1:9" x14ac:dyDescent="0.25">
      <c r="A29" s="2" t="s">
        <v>22</v>
      </c>
      <c r="B29" s="2" t="s">
        <v>24</v>
      </c>
      <c r="C29" s="2" t="s">
        <v>23</v>
      </c>
      <c r="D29" s="2" t="s">
        <v>27</v>
      </c>
      <c r="E29" s="2" t="s">
        <v>25</v>
      </c>
      <c r="F29" s="2" t="s">
        <v>26</v>
      </c>
      <c r="G29" s="2" t="s">
        <v>29</v>
      </c>
      <c r="H29" s="2" t="s">
        <v>135</v>
      </c>
      <c r="I29" s="2" t="s">
        <v>136</v>
      </c>
    </row>
    <row r="30" spans="1:9" x14ac:dyDescent="0.25">
      <c r="A30" s="3" t="s">
        <v>45</v>
      </c>
      <c r="B30" s="3" t="s">
        <v>32</v>
      </c>
      <c r="C30" s="3" t="s">
        <v>43</v>
      </c>
      <c r="D30" s="3" t="s">
        <v>35</v>
      </c>
      <c r="E30" s="3" t="s">
        <v>41</v>
      </c>
      <c r="F30" s="3" t="s">
        <v>122</v>
      </c>
      <c r="G30" s="3">
        <v>1500</v>
      </c>
      <c r="H30" s="8">
        <v>400</v>
      </c>
      <c r="I30" s="3"/>
    </row>
    <row r="31" spans="1:9" x14ac:dyDescent="0.25">
      <c r="A31" s="3" t="s">
        <v>67</v>
      </c>
      <c r="B31" s="3" t="s">
        <v>32</v>
      </c>
      <c r="C31" s="3" t="s">
        <v>43</v>
      </c>
      <c r="D31" s="3" t="s">
        <v>35</v>
      </c>
      <c r="E31" s="3" t="s">
        <v>47</v>
      </c>
      <c r="F31" s="3" t="s">
        <v>122</v>
      </c>
      <c r="G31" s="3">
        <v>150</v>
      </c>
      <c r="H31" s="8">
        <v>200</v>
      </c>
      <c r="I31" s="3"/>
    </row>
    <row r="32" spans="1:9" x14ac:dyDescent="0.25">
      <c r="A32" s="3" t="s">
        <v>69</v>
      </c>
      <c r="B32" s="3" t="s">
        <v>32</v>
      </c>
      <c r="C32" s="3" t="s">
        <v>43</v>
      </c>
      <c r="D32" s="3" t="s">
        <v>35</v>
      </c>
      <c r="E32" s="3" t="s">
        <v>39</v>
      </c>
      <c r="F32" s="3" t="s">
        <v>122</v>
      </c>
      <c r="G32" s="3">
        <v>150</v>
      </c>
      <c r="H32" s="8">
        <v>200</v>
      </c>
      <c r="I32" s="3"/>
    </row>
  </sheetData>
  <sheetProtection formatCells="0" formatColumns="0" formatRows="0" insertColumns="0" insertRows="0" insertHyperlinks="0" deleteColumns="0" deleteRows="0" sort="0" autoFilter="0" pivotTables="0"/>
  <mergeCells count="20">
    <mergeCell ref="A1:B1"/>
    <mergeCell ref="C1:E1"/>
    <mergeCell ref="A2:B2"/>
    <mergeCell ref="C2:E2"/>
    <mergeCell ref="A3:B3"/>
    <mergeCell ref="C3:E3"/>
    <mergeCell ref="A4:B4"/>
    <mergeCell ref="C4:E4"/>
    <mergeCell ref="A5:B5"/>
    <mergeCell ref="C5:E5"/>
    <mergeCell ref="A6:B6"/>
    <mergeCell ref="C6:E6"/>
    <mergeCell ref="A26:B26"/>
    <mergeCell ref="A28:I28"/>
    <mergeCell ref="A7:B7"/>
    <mergeCell ref="C7:E7"/>
    <mergeCell ref="A9:B9"/>
    <mergeCell ref="D11:E11"/>
    <mergeCell ref="A19:B19"/>
    <mergeCell ref="D21:E21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9FBEE-9374-4E74-ABA1-8F320FE48993}">
  <dimension ref="A1:I36"/>
  <sheetViews>
    <sheetView workbookViewId="0">
      <selection activeCell="A36" sqref="A36"/>
    </sheetView>
  </sheetViews>
  <sheetFormatPr defaultRowHeight="15" x14ac:dyDescent="0.25"/>
  <cols>
    <col min="1" max="1" width="77.375" style="1" bestFit="1" customWidth="1"/>
    <col min="2" max="2" width="13.375" style="1" bestFit="1" customWidth="1"/>
    <col min="3" max="3" width="14.375" style="1" bestFit="1" customWidth="1"/>
    <col min="4" max="4" width="81.5" style="1" bestFit="1" customWidth="1"/>
    <col min="5" max="5" width="11.25" style="1" bestFit="1" customWidth="1"/>
    <col min="6" max="6" width="23.625" style="1" bestFit="1" customWidth="1"/>
    <col min="7" max="7" width="6.125" style="1" bestFit="1" customWidth="1"/>
    <col min="8" max="8" width="8.125" style="1" bestFit="1" customWidth="1"/>
    <col min="9" max="9" width="17.5" style="1" bestFit="1" customWidth="1"/>
    <col min="10" max="16384" width="9" style="1"/>
  </cols>
  <sheetData>
    <row r="1" spans="1:9" x14ac:dyDescent="0.25">
      <c r="A1" s="435" t="s">
        <v>0</v>
      </c>
      <c r="B1" s="435"/>
      <c r="C1" s="435" t="s">
        <v>151</v>
      </c>
      <c r="D1" s="435"/>
      <c r="E1" s="435"/>
    </row>
    <row r="2" spans="1:9" x14ac:dyDescent="0.25">
      <c r="A2" s="435" t="s">
        <v>2</v>
      </c>
      <c r="B2" s="435"/>
      <c r="C2" s="435" t="s">
        <v>3</v>
      </c>
      <c r="D2" s="435"/>
      <c r="E2" s="435"/>
    </row>
    <row r="3" spans="1:9" x14ac:dyDescent="0.25">
      <c r="A3" s="435" t="s">
        <v>4</v>
      </c>
      <c r="B3" s="435"/>
      <c r="C3" s="435" t="s">
        <v>5</v>
      </c>
      <c r="D3" s="435"/>
      <c r="E3" s="435"/>
    </row>
    <row r="4" spans="1:9" x14ac:dyDescent="0.25">
      <c r="A4" s="435" t="s">
        <v>6</v>
      </c>
      <c r="B4" s="435"/>
      <c r="C4" s="436">
        <v>66062</v>
      </c>
      <c r="D4" s="435"/>
      <c r="E4" s="435"/>
    </row>
    <row r="5" spans="1:9" x14ac:dyDescent="0.25">
      <c r="A5" s="435" t="s">
        <v>7</v>
      </c>
      <c r="B5" s="435"/>
      <c r="C5" s="435" t="s">
        <v>1</v>
      </c>
      <c r="D5" s="435"/>
      <c r="E5" s="435"/>
    </row>
    <row r="6" spans="1:9" x14ac:dyDescent="0.25">
      <c r="A6" s="435" t="s">
        <v>8</v>
      </c>
      <c r="B6" s="435"/>
      <c r="C6" s="435" t="s">
        <v>1</v>
      </c>
      <c r="D6" s="435"/>
      <c r="E6" s="435"/>
    </row>
    <row r="7" spans="1:9" x14ac:dyDescent="0.25">
      <c r="A7" s="435" t="s">
        <v>9</v>
      </c>
      <c r="B7" s="435"/>
      <c r="C7" s="435" t="s">
        <v>10</v>
      </c>
      <c r="D7" s="435"/>
      <c r="E7" s="435"/>
    </row>
    <row r="9" spans="1:9" ht="15.75" x14ac:dyDescent="0.25">
      <c r="A9" s="434" t="s">
        <v>11</v>
      </c>
      <c r="B9" s="434"/>
      <c r="C9" s="2"/>
      <c r="D9" s="2"/>
      <c r="E9" s="2"/>
      <c r="F9" s="2"/>
      <c r="G9" s="2"/>
      <c r="H9" s="2"/>
      <c r="I9" s="2"/>
    </row>
    <row r="11" spans="1:9" x14ac:dyDescent="0.25">
      <c r="A11" s="4" t="s">
        <v>115</v>
      </c>
      <c r="B11" s="5" t="s">
        <v>152</v>
      </c>
      <c r="D11" s="432" t="s">
        <v>117</v>
      </c>
      <c r="E11" s="433"/>
    </row>
    <row r="12" spans="1:9" x14ac:dyDescent="0.25">
      <c r="A12" s="3" t="s">
        <v>12</v>
      </c>
      <c r="B12" s="8">
        <v>80</v>
      </c>
      <c r="D12" s="2" t="s">
        <v>26</v>
      </c>
      <c r="E12" s="2" t="s">
        <v>118</v>
      </c>
    </row>
    <row r="13" spans="1:9" x14ac:dyDescent="0.25">
      <c r="A13" s="9" t="s">
        <v>120</v>
      </c>
      <c r="B13" s="10" t="s">
        <v>153</v>
      </c>
      <c r="D13" s="3" t="s">
        <v>119</v>
      </c>
      <c r="E13" s="3">
        <v>6</v>
      </c>
    </row>
    <row r="14" spans="1:9" x14ac:dyDescent="0.25">
      <c r="A14" s="6" t="s">
        <v>14</v>
      </c>
      <c r="B14" s="7">
        <v>0</v>
      </c>
      <c r="D14" s="3" t="s">
        <v>122</v>
      </c>
      <c r="E14" s="3">
        <v>5</v>
      </c>
    </row>
    <row r="15" spans="1:9" x14ac:dyDescent="0.25">
      <c r="D15" s="3" t="s">
        <v>123</v>
      </c>
      <c r="E15" s="3">
        <v>1</v>
      </c>
    </row>
    <row r="16" spans="1:9" x14ac:dyDescent="0.25">
      <c r="D16" s="3" t="s">
        <v>124</v>
      </c>
      <c r="E16" s="3">
        <v>0</v>
      </c>
    </row>
    <row r="17" spans="1:9" x14ac:dyDescent="0.25">
      <c r="D17" s="3" t="s">
        <v>125</v>
      </c>
      <c r="E17" s="3" t="s">
        <v>154</v>
      </c>
    </row>
    <row r="19" spans="1:9" ht="15.75" x14ac:dyDescent="0.25">
      <c r="A19" s="434" t="s">
        <v>15</v>
      </c>
      <c r="B19" s="434"/>
      <c r="C19" s="2"/>
      <c r="D19" s="2"/>
      <c r="E19" s="2"/>
      <c r="F19" s="2"/>
      <c r="G19" s="2"/>
      <c r="H19" s="2"/>
      <c r="I19" s="2"/>
    </row>
    <row r="21" spans="1:9" x14ac:dyDescent="0.25">
      <c r="A21" s="432" t="s">
        <v>16</v>
      </c>
      <c r="B21" s="433"/>
      <c r="D21" s="432" t="s">
        <v>127</v>
      </c>
      <c r="E21" s="433"/>
    </row>
    <row r="22" spans="1:9" x14ac:dyDescent="0.25">
      <c r="A22" s="2" t="s">
        <v>17</v>
      </c>
      <c r="B22" s="2" t="s">
        <v>18</v>
      </c>
      <c r="D22" s="11" t="s">
        <v>17</v>
      </c>
      <c r="E22" s="11" t="s">
        <v>18</v>
      </c>
    </row>
    <row r="23" spans="1:9" x14ac:dyDescent="0.25">
      <c r="A23" s="3" t="s">
        <v>155</v>
      </c>
      <c r="B23" s="8">
        <v>40</v>
      </c>
      <c r="D23" s="12" t="s">
        <v>156</v>
      </c>
      <c r="E23" s="13">
        <v>-1930</v>
      </c>
    </row>
    <row r="24" spans="1:9" x14ac:dyDescent="0.25">
      <c r="A24" s="3" t="s">
        <v>157</v>
      </c>
      <c r="B24" s="8">
        <v>40</v>
      </c>
    </row>
    <row r="27" spans="1:9" ht="15.75" x14ac:dyDescent="0.25">
      <c r="A27" s="434" t="s">
        <v>133</v>
      </c>
      <c r="B27" s="434"/>
      <c r="C27" s="2"/>
      <c r="D27" s="2"/>
      <c r="E27" s="2"/>
      <c r="F27" s="2"/>
      <c r="G27" s="2"/>
      <c r="H27" s="2"/>
      <c r="I27" s="2"/>
    </row>
    <row r="29" spans="1:9" x14ac:dyDescent="0.25">
      <c r="A29" s="432" t="s">
        <v>134</v>
      </c>
      <c r="B29" s="433"/>
      <c r="C29" s="433"/>
      <c r="D29" s="433"/>
      <c r="E29" s="433"/>
      <c r="F29" s="433"/>
      <c r="G29" s="433"/>
      <c r="H29" s="433"/>
      <c r="I29" s="433"/>
    </row>
    <row r="30" spans="1:9" x14ac:dyDescent="0.25">
      <c r="A30" s="2" t="s">
        <v>22</v>
      </c>
      <c r="B30" s="2" t="s">
        <v>24</v>
      </c>
      <c r="C30" s="2" t="s">
        <v>23</v>
      </c>
      <c r="D30" s="2" t="s">
        <v>27</v>
      </c>
      <c r="E30" s="2" t="s">
        <v>25</v>
      </c>
      <c r="F30" s="2" t="s">
        <v>26</v>
      </c>
      <c r="G30" s="2" t="s">
        <v>29</v>
      </c>
      <c r="H30" s="2" t="s">
        <v>135</v>
      </c>
      <c r="I30" s="2" t="s">
        <v>136</v>
      </c>
    </row>
    <row r="31" spans="1:9" x14ac:dyDescent="0.25">
      <c r="A31" s="3" t="s">
        <v>52</v>
      </c>
      <c r="B31" s="3" t="s">
        <v>32</v>
      </c>
      <c r="C31" s="3" t="s">
        <v>43</v>
      </c>
      <c r="D31" s="3" t="s">
        <v>35</v>
      </c>
      <c r="E31" s="3" t="s">
        <v>47</v>
      </c>
      <c r="F31" s="3" t="s">
        <v>122</v>
      </c>
      <c r="G31" s="3">
        <v>1000</v>
      </c>
      <c r="H31" s="8">
        <v>370</v>
      </c>
      <c r="I31" s="3"/>
    </row>
    <row r="32" spans="1:9" x14ac:dyDescent="0.25">
      <c r="A32" s="3" t="s">
        <v>56</v>
      </c>
      <c r="B32" s="3" t="s">
        <v>32</v>
      </c>
      <c r="C32" s="3" t="s">
        <v>43</v>
      </c>
      <c r="D32" s="3" t="s">
        <v>35</v>
      </c>
      <c r="E32" s="3" t="s">
        <v>33</v>
      </c>
      <c r="F32" s="3" t="s">
        <v>122</v>
      </c>
      <c r="G32" s="3">
        <v>1000</v>
      </c>
      <c r="H32" s="8">
        <v>370</v>
      </c>
      <c r="I32" s="3"/>
    </row>
    <row r="33" spans="1:9" x14ac:dyDescent="0.25">
      <c r="A33" s="3" t="s">
        <v>62</v>
      </c>
      <c r="B33" s="3" t="s">
        <v>32</v>
      </c>
      <c r="C33" s="3" t="s">
        <v>43</v>
      </c>
      <c r="D33" s="3" t="s">
        <v>35</v>
      </c>
      <c r="E33" s="3" t="s">
        <v>39</v>
      </c>
      <c r="F33" s="3" t="s">
        <v>122</v>
      </c>
      <c r="G33" s="3">
        <v>1000</v>
      </c>
      <c r="H33" s="8">
        <v>370</v>
      </c>
      <c r="I33" s="3"/>
    </row>
    <row r="34" spans="1:9" x14ac:dyDescent="0.25">
      <c r="A34" s="3" t="s">
        <v>60</v>
      </c>
      <c r="B34" s="3" t="s">
        <v>32</v>
      </c>
      <c r="C34" s="3" t="s">
        <v>43</v>
      </c>
      <c r="D34" s="3" t="s">
        <v>35</v>
      </c>
      <c r="E34" s="3" t="s">
        <v>41</v>
      </c>
      <c r="F34" s="3" t="s">
        <v>122</v>
      </c>
      <c r="G34" s="3">
        <v>1000</v>
      </c>
      <c r="H34" s="8">
        <v>370</v>
      </c>
      <c r="I34" s="3"/>
    </row>
    <row r="35" spans="1:9" x14ac:dyDescent="0.25">
      <c r="A35" s="3" t="s">
        <v>57</v>
      </c>
      <c r="B35" s="3" t="s">
        <v>32</v>
      </c>
      <c r="C35" s="3" t="s">
        <v>43</v>
      </c>
      <c r="D35" s="3" t="s">
        <v>35</v>
      </c>
      <c r="E35" s="3" t="s">
        <v>58</v>
      </c>
      <c r="F35" s="3" t="s">
        <v>122</v>
      </c>
      <c r="G35" s="3">
        <v>1000</v>
      </c>
      <c r="H35" s="8">
        <v>370</v>
      </c>
      <c r="I35" s="3"/>
    </row>
    <row r="36" spans="1:9" x14ac:dyDescent="0.25">
      <c r="A36" s="9" t="s">
        <v>105</v>
      </c>
      <c r="B36" s="9" t="s">
        <v>32</v>
      </c>
      <c r="C36" s="9" t="s">
        <v>43</v>
      </c>
      <c r="D36" s="9" t="s">
        <v>35</v>
      </c>
      <c r="E36" s="9" t="s">
        <v>41</v>
      </c>
      <c r="F36" s="9" t="s">
        <v>104</v>
      </c>
      <c r="G36" s="9">
        <v>1000</v>
      </c>
      <c r="H36" s="10">
        <v>0</v>
      </c>
      <c r="I36" s="9"/>
    </row>
  </sheetData>
  <sheetProtection formatCells="0" formatColumns="0" formatRows="0" insertColumns="0" insertRows="0" insertHyperlinks="0" deleteColumns="0" deleteRows="0" sort="0" autoFilter="0" pivotTables="0"/>
  <mergeCells count="21">
    <mergeCell ref="A1:B1"/>
    <mergeCell ref="C1:E1"/>
    <mergeCell ref="A2:B2"/>
    <mergeCell ref="C2:E2"/>
    <mergeCell ref="A3:B3"/>
    <mergeCell ref="C3:E3"/>
    <mergeCell ref="A4:B4"/>
    <mergeCell ref="C4:E4"/>
    <mergeCell ref="A5:B5"/>
    <mergeCell ref="C5:E5"/>
    <mergeCell ref="A6:B6"/>
    <mergeCell ref="C6:E6"/>
    <mergeCell ref="A27:B27"/>
    <mergeCell ref="A29:I29"/>
    <mergeCell ref="A7:B7"/>
    <mergeCell ref="C7:E7"/>
    <mergeCell ref="A9:B9"/>
    <mergeCell ref="D11:E11"/>
    <mergeCell ref="A19:B19"/>
    <mergeCell ref="A21:B21"/>
    <mergeCell ref="D21:E21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0311C-AEEF-470D-A0A9-E97907CA9AC8}">
  <dimension ref="A1:I30"/>
  <sheetViews>
    <sheetView workbookViewId="0">
      <selection activeCell="A29" sqref="A29"/>
    </sheetView>
  </sheetViews>
  <sheetFormatPr defaultRowHeight="15" x14ac:dyDescent="0.25"/>
  <cols>
    <col min="1" max="1" width="78.375" style="1" bestFit="1" customWidth="1"/>
    <col min="2" max="2" width="13.375" style="1" bestFit="1" customWidth="1"/>
    <col min="3" max="3" width="14.375" style="1" bestFit="1" customWidth="1"/>
    <col min="4" max="4" width="76.25" style="1" bestFit="1" customWidth="1"/>
    <col min="5" max="5" width="10.25" style="1" bestFit="1" customWidth="1"/>
    <col min="6" max="6" width="9.25" style="1" bestFit="1" customWidth="1"/>
    <col min="7" max="7" width="6.125" style="1" bestFit="1" customWidth="1"/>
    <col min="8" max="8" width="8.125" style="1" bestFit="1" customWidth="1"/>
    <col min="9" max="9" width="17.5" style="1" bestFit="1" customWidth="1"/>
    <col min="10" max="16384" width="9" style="1"/>
  </cols>
  <sheetData>
    <row r="1" spans="1:9" x14ac:dyDescent="0.25">
      <c r="A1" s="435" t="s">
        <v>0</v>
      </c>
      <c r="B1" s="435"/>
      <c r="C1" s="435" t="s">
        <v>147</v>
      </c>
      <c r="D1" s="435"/>
      <c r="E1" s="435"/>
    </row>
    <row r="2" spans="1:9" x14ac:dyDescent="0.25">
      <c r="A2" s="435" t="s">
        <v>2</v>
      </c>
      <c r="B2" s="435"/>
      <c r="C2" s="435" t="s">
        <v>3</v>
      </c>
      <c r="D2" s="435"/>
      <c r="E2" s="435"/>
    </row>
    <row r="3" spans="1:9" x14ac:dyDescent="0.25">
      <c r="A3" s="435" t="s">
        <v>4</v>
      </c>
      <c r="B3" s="435"/>
      <c r="C3" s="435" t="s">
        <v>5</v>
      </c>
      <c r="D3" s="435"/>
      <c r="E3" s="435"/>
    </row>
    <row r="4" spans="1:9" x14ac:dyDescent="0.25">
      <c r="A4" s="435" t="s">
        <v>6</v>
      </c>
      <c r="B4" s="435"/>
      <c r="C4" s="436">
        <v>66060</v>
      </c>
      <c r="D4" s="435"/>
      <c r="E4" s="435"/>
    </row>
    <row r="5" spans="1:9" x14ac:dyDescent="0.25">
      <c r="A5" s="435" t="s">
        <v>7</v>
      </c>
      <c r="B5" s="435"/>
      <c r="C5" s="435" t="s">
        <v>1</v>
      </c>
      <c r="D5" s="435"/>
      <c r="E5" s="435"/>
    </row>
    <row r="6" spans="1:9" x14ac:dyDescent="0.25">
      <c r="A6" s="435" t="s">
        <v>8</v>
      </c>
      <c r="B6" s="435"/>
      <c r="C6" s="435" t="s">
        <v>1</v>
      </c>
      <c r="D6" s="435"/>
      <c r="E6" s="435"/>
    </row>
    <row r="7" spans="1:9" x14ac:dyDescent="0.25">
      <c r="A7" s="435" t="s">
        <v>9</v>
      </c>
      <c r="B7" s="435"/>
      <c r="C7" s="435" t="s">
        <v>10</v>
      </c>
      <c r="D7" s="435"/>
      <c r="E7" s="435"/>
    </row>
    <row r="9" spans="1:9" ht="15.75" x14ac:dyDescent="0.25">
      <c r="A9" s="434" t="s">
        <v>11</v>
      </c>
      <c r="B9" s="434"/>
      <c r="C9" s="2"/>
      <c r="D9" s="2"/>
      <c r="E9" s="2"/>
      <c r="F9" s="2"/>
      <c r="G9" s="2"/>
      <c r="H9" s="2"/>
      <c r="I9" s="2"/>
    </row>
    <row r="11" spans="1:9" x14ac:dyDescent="0.25">
      <c r="A11" s="4" t="s">
        <v>115</v>
      </c>
      <c r="B11" s="5">
        <v>370</v>
      </c>
      <c r="D11" s="432" t="s">
        <v>117</v>
      </c>
      <c r="E11" s="433"/>
    </row>
    <row r="12" spans="1:9" x14ac:dyDescent="0.25">
      <c r="A12" s="3" t="s">
        <v>12</v>
      </c>
      <c r="B12" s="8">
        <v>40</v>
      </c>
      <c r="D12" s="2" t="s">
        <v>26</v>
      </c>
      <c r="E12" s="2" t="s">
        <v>118</v>
      </c>
    </row>
    <row r="13" spans="1:9" x14ac:dyDescent="0.25">
      <c r="A13" s="9" t="s">
        <v>120</v>
      </c>
      <c r="B13" s="10">
        <v>-410</v>
      </c>
      <c r="D13" s="3" t="s">
        <v>119</v>
      </c>
      <c r="E13" s="3">
        <v>1</v>
      </c>
    </row>
    <row r="14" spans="1:9" x14ac:dyDescent="0.25">
      <c r="A14" s="6" t="s">
        <v>14</v>
      </c>
      <c r="B14" s="7">
        <v>0</v>
      </c>
      <c r="D14" s="3" t="s">
        <v>122</v>
      </c>
      <c r="E14" s="3">
        <v>1</v>
      </c>
    </row>
    <row r="15" spans="1:9" x14ac:dyDescent="0.25">
      <c r="D15" s="3" t="s">
        <v>123</v>
      </c>
      <c r="E15" s="3">
        <v>0</v>
      </c>
    </row>
    <row r="16" spans="1:9" x14ac:dyDescent="0.25">
      <c r="D16" s="3" t="s">
        <v>124</v>
      </c>
      <c r="E16" s="3">
        <v>0</v>
      </c>
    </row>
    <row r="17" spans="1:9" x14ac:dyDescent="0.25">
      <c r="D17" s="3" t="s">
        <v>125</v>
      </c>
      <c r="E17" s="3" t="s">
        <v>148</v>
      </c>
    </row>
    <row r="19" spans="1:9" ht="15.75" x14ac:dyDescent="0.25">
      <c r="A19" s="434" t="s">
        <v>15</v>
      </c>
      <c r="B19" s="434"/>
      <c r="C19" s="2"/>
      <c r="D19" s="2"/>
      <c r="E19" s="2"/>
      <c r="F19" s="2"/>
      <c r="G19" s="2"/>
      <c r="H19" s="2"/>
      <c r="I19" s="2"/>
    </row>
    <row r="21" spans="1:9" x14ac:dyDescent="0.25">
      <c r="A21" s="432" t="s">
        <v>16</v>
      </c>
      <c r="B21" s="433"/>
      <c r="D21" s="432" t="s">
        <v>127</v>
      </c>
      <c r="E21" s="433"/>
    </row>
    <row r="22" spans="1:9" x14ac:dyDescent="0.25">
      <c r="A22" s="2" t="s">
        <v>17</v>
      </c>
      <c r="B22" s="2" t="s">
        <v>18</v>
      </c>
      <c r="D22" s="11" t="s">
        <v>17</v>
      </c>
      <c r="E22" s="11" t="s">
        <v>18</v>
      </c>
    </row>
    <row r="23" spans="1:9" x14ac:dyDescent="0.25">
      <c r="A23" s="3" t="s">
        <v>149</v>
      </c>
      <c r="B23" s="8">
        <v>40</v>
      </c>
      <c r="D23" s="12" t="s">
        <v>150</v>
      </c>
      <c r="E23" s="13">
        <v>-410</v>
      </c>
    </row>
    <row r="26" spans="1:9" ht="15.75" x14ac:dyDescent="0.25">
      <c r="A26" s="434" t="s">
        <v>133</v>
      </c>
      <c r="B26" s="434"/>
      <c r="C26" s="2"/>
      <c r="D26" s="2"/>
      <c r="E26" s="2"/>
      <c r="F26" s="2"/>
      <c r="G26" s="2"/>
      <c r="H26" s="2"/>
      <c r="I26" s="2"/>
    </row>
    <row r="28" spans="1:9" x14ac:dyDescent="0.25">
      <c r="A28" s="432" t="s">
        <v>134</v>
      </c>
      <c r="B28" s="433"/>
      <c r="C28" s="433"/>
      <c r="D28" s="433"/>
      <c r="E28" s="433"/>
      <c r="F28" s="433"/>
      <c r="G28" s="433"/>
      <c r="H28" s="433"/>
      <c r="I28" s="433"/>
    </row>
    <row r="29" spans="1:9" x14ac:dyDescent="0.25">
      <c r="A29" s="2" t="s">
        <v>22</v>
      </c>
      <c r="B29" s="2" t="s">
        <v>24</v>
      </c>
      <c r="C29" s="2" t="s">
        <v>23</v>
      </c>
      <c r="D29" s="2" t="s">
        <v>27</v>
      </c>
      <c r="E29" s="2" t="s">
        <v>25</v>
      </c>
      <c r="F29" s="2" t="s">
        <v>26</v>
      </c>
      <c r="G29" s="2" t="s">
        <v>29</v>
      </c>
      <c r="H29" s="2" t="s">
        <v>135</v>
      </c>
      <c r="I29" s="2" t="s">
        <v>136</v>
      </c>
    </row>
    <row r="30" spans="1:9" x14ac:dyDescent="0.25">
      <c r="A30" s="3" t="s">
        <v>59</v>
      </c>
      <c r="B30" s="3" t="s">
        <v>32</v>
      </c>
      <c r="C30" s="3" t="s">
        <v>43</v>
      </c>
      <c r="D30" s="3" t="s">
        <v>35</v>
      </c>
      <c r="E30" s="3" t="s">
        <v>39</v>
      </c>
      <c r="F30" s="3" t="s">
        <v>122</v>
      </c>
      <c r="G30" s="3">
        <v>1000</v>
      </c>
      <c r="H30" s="8">
        <v>370</v>
      </c>
      <c r="I30" s="3"/>
    </row>
  </sheetData>
  <sheetProtection formatCells="0" formatColumns="0" formatRows="0" insertColumns="0" insertRows="0" insertHyperlinks="0" deleteColumns="0" deleteRows="0" sort="0" autoFilter="0" pivotTables="0"/>
  <mergeCells count="21">
    <mergeCell ref="A1:B1"/>
    <mergeCell ref="C1:E1"/>
    <mergeCell ref="A2:B2"/>
    <mergeCell ref="C2:E2"/>
    <mergeCell ref="A3:B3"/>
    <mergeCell ref="C3:E3"/>
    <mergeCell ref="A4:B4"/>
    <mergeCell ref="C4:E4"/>
    <mergeCell ref="A5:B5"/>
    <mergeCell ref="C5:E5"/>
    <mergeCell ref="A6:B6"/>
    <mergeCell ref="C6:E6"/>
    <mergeCell ref="A26:B26"/>
    <mergeCell ref="A28:I28"/>
    <mergeCell ref="A7:B7"/>
    <mergeCell ref="C7:E7"/>
    <mergeCell ref="A9:B9"/>
    <mergeCell ref="D11:E11"/>
    <mergeCell ref="A19:B19"/>
    <mergeCell ref="A21:B21"/>
    <mergeCell ref="D21:E21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DC0CC-D378-44FD-9CF1-1A8B407A4D74}">
  <dimension ref="A1:I51"/>
  <sheetViews>
    <sheetView workbookViewId="0">
      <selection activeCell="A51" sqref="A51"/>
    </sheetView>
  </sheetViews>
  <sheetFormatPr defaultRowHeight="15" x14ac:dyDescent="0.25"/>
  <cols>
    <col min="1" max="1" width="92.875" style="1" bestFit="1" customWidth="1"/>
    <col min="2" max="2" width="13.375" style="1" bestFit="1" customWidth="1"/>
    <col min="3" max="3" width="14.375" style="1" bestFit="1" customWidth="1"/>
    <col min="4" max="4" width="81.5" style="1" bestFit="1" customWidth="1"/>
    <col min="5" max="5" width="11.25" style="1" bestFit="1" customWidth="1"/>
    <col min="6" max="6" width="36" style="1" bestFit="1" customWidth="1"/>
    <col min="7" max="7" width="6.125" style="1" bestFit="1" customWidth="1"/>
    <col min="8" max="8" width="9.25" style="1" bestFit="1" customWidth="1"/>
    <col min="9" max="9" width="17.5" style="1" bestFit="1" customWidth="1"/>
    <col min="10" max="16384" width="9" style="1"/>
  </cols>
  <sheetData>
    <row r="1" spans="1:9" x14ac:dyDescent="0.25">
      <c r="A1" s="435" t="s">
        <v>0</v>
      </c>
      <c r="B1" s="435"/>
      <c r="C1" s="435" t="s">
        <v>139</v>
      </c>
      <c r="D1" s="435"/>
      <c r="E1" s="435"/>
    </row>
    <row r="2" spans="1:9" x14ac:dyDescent="0.25">
      <c r="A2" s="435" t="s">
        <v>2</v>
      </c>
      <c r="B2" s="435"/>
      <c r="C2" s="435" t="s">
        <v>3</v>
      </c>
      <c r="D2" s="435"/>
      <c r="E2" s="435"/>
    </row>
    <row r="3" spans="1:9" x14ac:dyDescent="0.25">
      <c r="A3" s="435" t="s">
        <v>4</v>
      </c>
      <c r="B3" s="435"/>
      <c r="C3" s="435" t="s">
        <v>5</v>
      </c>
      <c r="D3" s="435"/>
      <c r="E3" s="435"/>
    </row>
    <row r="4" spans="1:9" x14ac:dyDescent="0.25">
      <c r="A4" s="435" t="s">
        <v>6</v>
      </c>
      <c r="B4" s="435"/>
      <c r="C4" s="436" t="s">
        <v>140</v>
      </c>
      <c r="D4" s="435"/>
      <c r="E4" s="435"/>
    </row>
    <row r="5" spans="1:9" x14ac:dyDescent="0.25">
      <c r="A5" s="435" t="s">
        <v>7</v>
      </c>
      <c r="B5" s="435"/>
      <c r="C5" s="435" t="s">
        <v>1</v>
      </c>
      <c r="D5" s="435"/>
      <c r="E5" s="435"/>
    </row>
    <row r="6" spans="1:9" x14ac:dyDescent="0.25">
      <c r="A6" s="435" t="s">
        <v>8</v>
      </c>
      <c r="B6" s="435"/>
      <c r="C6" s="435" t="s">
        <v>1</v>
      </c>
      <c r="D6" s="435"/>
      <c r="E6" s="435"/>
    </row>
    <row r="7" spans="1:9" x14ac:dyDescent="0.25">
      <c r="A7" s="435" t="s">
        <v>9</v>
      </c>
      <c r="B7" s="435"/>
      <c r="C7" s="435" t="s">
        <v>10</v>
      </c>
      <c r="D7" s="435"/>
      <c r="E7" s="435"/>
    </row>
    <row r="9" spans="1:9" ht="15.75" x14ac:dyDescent="0.25">
      <c r="A9" s="434" t="s">
        <v>11</v>
      </c>
      <c r="B9" s="434"/>
      <c r="C9" s="2"/>
      <c r="D9" s="2"/>
      <c r="E9" s="2"/>
      <c r="F9" s="2"/>
      <c r="G9" s="2"/>
      <c r="H9" s="2"/>
      <c r="I9" s="2"/>
    </row>
    <row r="11" spans="1:9" x14ac:dyDescent="0.25">
      <c r="A11" s="4" t="s">
        <v>115</v>
      </c>
      <c r="B11" s="5" t="s">
        <v>141</v>
      </c>
      <c r="D11" s="432" t="s">
        <v>117</v>
      </c>
      <c r="E11" s="433"/>
    </row>
    <row r="12" spans="1:9" x14ac:dyDescent="0.25">
      <c r="A12" s="3" t="s">
        <v>12</v>
      </c>
      <c r="B12" s="8">
        <v>375</v>
      </c>
      <c r="D12" s="2" t="s">
        <v>26</v>
      </c>
      <c r="E12" s="2" t="s">
        <v>118</v>
      </c>
    </row>
    <row r="13" spans="1:9" x14ac:dyDescent="0.25">
      <c r="A13" s="9" t="s">
        <v>83</v>
      </c>
      <c r="B13" s="10">
        <v>-335</v>
      </c>
      <c r="D13" s="3" t="s">
        <v>119</v>
      </c>
      <c r="E13" s="3">
        <v>16</v>
      </c>
    </row>
    <row r="14" spans="1:9" x14ac:dyDescent="0.25">
      <c r="A14" s="9" t="s">
        <v>120</v>
      </c>
      <c r="B14" s="10" t="s">
        <v>142</v>
      </c>
      <c r="D14" s="3" t="s">
        <v>122</v>
      </c>
      <c r="E14" s="3">
        <v>9</v>
      </c>
    </row>
    <row r="15" spans="1:9" x14ac:dyDescent="0.25">
      <c r="A15" s="6" t="s">
        <v>14</v>
      </c>
      <c r="B15" s="7">
        <v>0</v>
      </c>
      <c r="D15" s="3" t="s">
        <v>123</v>
      </c>
      <c r="E15" s="3">
        <v>7</v>
      </c>
    </row>
    <row r="16" spans="1:9" x14ac:dyDescent="0.25">
      <c r="D16" s="3" t="s">
        <v>124</v>
      </c>
      <c r="E16" s="3">
        <v>0</v>
      </c>
    </row>
    <row r="17" spans="1:9" x14ac:dyDescent="0.25">
      <c r="D17" s="3" t="s">
        <v>125</v>
      </c>
      <c r="E17" s="3" t="s">
        <v>143</v>
      </c>
    </row>
    <row r="19" spans="1:9" ht="15.75" x14ac:dyDescent="0.25">
      <c r="A19" s="434" t="s">
        <v>15</v>
      </c>
      <c r="B19" s="434"/>
      <c r="C19" s="2"/>
      <c r="D19" s="2"/>
      <c r="E19" s="2"/>
      <c r="F19" s="2"/>
      <c r="G19" s="2"/>
      <c r="H19" s="2"/>
      <c r="I19" s="2"/>
    </row>
    <row r="21" spans="1:9" x14ac:dyDescent="0.25">
      <c r="A21" s="432" t="s">
        <v>16</v>
      </c>
      <c r="B21" s="433"/>
      <c r="D21" s="432" t="s">
        <v>127</v>
      </c>
      <c r="E21" s="433"/>
    </row>
    <row r="22" spans="1:9" x14ac:dyDescent="0.25">
      <c r="A22" s="2" t="s">
        <v>17</v>
      </c>
      <c r="B22" s="2" t="s">
        <v>18</v>
      </c>
      <c r="D22" s="11" t="s">
        <v>17</v>
      </c>
      <c r="E22" s="11" t="s">
        <v>18</v>
      </c>
    </row>
    <row r="23" spans="1:9" x14ac:dyDescent="0.25">
      <c r="A23" s="3" t="s">
        <v>144</v>
      </c>
      <c r="B23" s="8">
        <v>40</v>
      </c>
      <c r="D23" s="12" t="s">
        <v>145</v>
      </c>
      <c r="E23" s="13">
        <v>-2300</v>
      </c>
    </row>
    <row r="24" spans="1:9" x14ac:dyDescent="0.25">
      <c r="A24" s="8" t="s">
        <v>146</v>
      </c>
      <c r="B24" s="8">
        <v>335</v>
      </c>
    </row>
    <row r="27" spans="1:9" ht="15.75" x14ac:dyDescent="0.25">
      <c r="A27" s="434" t="s">
        <v>133</v>
      </c>
      <c r="B27" s="434"/>
      <c r="C27" s="2"/>
      <c r="D27" s="2"/>
      <c r="E27" s="2"/>
      <c r="F27" s="2"/>
      <c r="G27" s="2"/>
      <c r="H27" s="2"/>
      <c r="I27" s="2"/>
    </row>
    <row r="29" spans="1:9" x14ac:dyDescent="0.25">
      <c r="A29" s="432" t="s">
        <v>134</v>
      </c>
      <c r="B29" s="433"/>
      <c r="C29" s="433"/>
      <c r="D29" s="433"/>
      <c r="E29" s="433"/>
      <c r="F29" s="433"/>
      <c r="G29" s="433"/>
      <c r="H29" s="433"/>
      <c r="I29" s="433"/>
    </row>
    <row r="30" spans="1:9" x14ac:dyDescent="0.25">
      <c r="A30" s="2" t="s">
        <v>22</v>
      </c>
      <c r="B30" s="2" t="s">
        <v>24</v>
      </c>
      <c r="C30" s="2" t="s">
        <v>23</v>
      </c>
      <c r="D30" s="2" t="s">
        <v>27</v>
      </c>
      <c r="E30" s="2" t="s">
        <v>25</v>
      </c>
      <c r="F30" s="2" t="s">
        <v>26</v>
      </c>
      <c r="G30" s="2" t="s">
        <v>29</v>
      </c>
      <c r="H30" s="2" t="s">
        <v>135</v>
      </c>
      <c r="I30" s="2" t="s">
        <v>136</v>
      </c>
    </row>
    <row r="31" spans="1:9" x14ac:dyDescent="0.25">
      <c r="A31" s="3" t="s">
        <v>48</v>
      </c>
      <c r="B31" s="3" t="s">
        <v>32</v>
      </c>
      <c r="C31" s="3" t="s">
        <v>31</v>
      </c>
      <c r="D31" s="3" t="s">
        <v>35</v>
      </c>
      <c r="E31" s="3" t="s">
        <v>39</v>
      </c>
      <c r="F31" s="3" t="s">
        <v>122</v>
      </c>
      <c r="G31" s="3">
        <v>1500</v>
      </c>
      <c r="H31" s="8">
        <v>400</v>
      </c>
      <c r="I31" s="3"/>
    </row>
    <row r="32" spans="1:9" x14ac:dyDescent="0.25">
      <c r="A32" s="3" t="s">
        <v>55</v>
      </c>
      <c r="B32" s="3" t="s">
        <v>32</v>
      </c>
      <c r="C32" s="3" t="s">
        <v>43</v>
      </c>
      <c r="D32" s="3" t="s">
        <v>35</v>
      </c>
      <c r="E32" s="3" t="s">
        <v>39</v>
      </c>
      <c r="F32" s="3" t="s">
        <v>122</v>
      </c>
      <c r="G32" s="3">
        <v>1000</v>
      </c>
      <c r="H32" s="8">
        <v>370</v>
      </c>
      <c r="I32" s="3"/>
    </row>
    <row r="33" spans="1:9" x14ac:dyDescent="0.25">
      <c r="A33" s="3" t="s">
        <v>50</v>
      </c>
      <c r="B33" s="3" t="s">
        <v>32</v>
      </c>
      <c r="C33" s="3" t="s">
        <v>31</v>
      </c>
      <c r="D33" s="3" t="s">
        <v>35</v>
      </c>
      <c r="E33" s="3" t="s">
        <v>51</v>
      </c>
      <c r="F33" s="3" t="s">
        <v>122</v>
      </c>
      <c r="G33" s="3">
        <v>1000</v>
      </c>
      <c r="H33" s="8">
        <v>370</v>
      </c>
      <c r="I33" s="3"/>
    </row>
    <row r="34" spans="1:9" x14ac:dyDescent="0.25">
      <c r="A34" s="3" t="s">
        <v>30</v>
      </c>
      <c r="B34" s="3" t="s">
        <v>32</v>
      </c>
      <c r="C34" s="3" t="s">
        <v>31</v>
      </c>
      <c r="D34" s="3" t="s">
        <v>35</v>
      </c>
      <c r="E34" s="3" t="s">
        <v>33</v>
      </c>
      <c r="F34" s="3" t="s">
        <v>122</v>
      </c>
      <c r="G34" s="3">
        <v>1000</v>
      </c>
      <c r="H34" s="8">
        <v>370</v>
      </c>
      <c r="I34" s="3"/>
    </row>
    <row r="35" spans="1:9" x14ac:dyDescent="0.25">
      <c r="A35" s="3" t="s">
        <v>68</v>
      </c>
      <c r="B35" s="3" t="s">
        <v>32</v>
      </c>
      <c r="C35" s="3" t="s">
        <v>43</v>
      </c>
      <c r="D35" s="3" t="s">
        <v>35</v>
      </c>
      <c r="E35" s="3" t="s">
        <v>39</v>
      </c>
      <c r="F35" s="3" t="s">
        <v>122</v>
      </c>
      <c r="G35" s="3">
        <v>150</v>
      </c>
      <c r="H35" s="8">
        <v>200</v>
      </c>
      <c r="I35" s="3"/>
    </row>
    <row r="36" spans="1:9" x14ac:dyDescent="0.25">
      <c r="A36" s="3" t="s">
        <v>65</v>
      </c>
      <c r="B36" s="3" t="s">
        <v>32</v>
      </c>
      <c r="C36" s="3" t="s">
        <v>43</v>
      </c>
      <c r="D36" s="3" t="s">
        <v>35</v>
      </c>
      <c r="E36" s="3" t="s">
        <v>39</v>
      </c>
      <c r="F36" s="3" t="s">
        <v>122</v>
      </c>
      <c r="G36" s="3">
        <v>150</v>
      </c>
      <c r="H36" s="8">
        <v>200</v>
      </c>
      <c r="I36" s="3"/>
    </row>
    <row r="37" spans="1:9" x14ac:dyDescent="0.25">
      <c r="A37" s="3" t="s">
        <v>63</v>
      </c>
      <c r="B37" s="3" t="s">
        <v>32</v>
      </c>
      <c r="C37" s="3" t="s">
        <v>43</v>
      </c>
      <c r="D37" s="3" t="s">
        <v>35</v>
      </c>
      <c r="E37" s="3" t="s">
        <v>39</v>
      </c>
      <c r="F37" s="3" t="s">
        <v>122</v>
      </c>
      <c r="G37" s="3">
        <v>150</v>
      </c>
      <c r="H37" s="8">
        <v>200</v>
      </c>
      <c r="I37" s="3"/>
    </row>
    <row r="38" spans="1:9" x14ac:dyDescent="0.25">
      <c r="A38" s="3" t="s">
        <v>75</v>
      </c>
      <c r="B38" s="3" t="s">
        <v>74</v>
      </c>
      <c r="C38" s="3" t="s">
        <v>43</v>
      </c>
      <c r="D38" s="3" t="s">
        <v>35</v>
      </c>
      <c r="E38" s="3" t="s">
        <v>51</v>
      </c>
      <c r="F38" s="3" t="s">
        <v>122</v>
      </c>
      <c r="G38" s="3">
        <v>5</v>
      </c>
      <c r="H38" s="8">
        <v>65</v>
      </c>
      <c r="I38" s="3"/>
    </row>
    <row r="39" spans="1:9" x14ac:dyDescent="0.25">
      <c r="A39" s="3" t="s">
        <v>30</v>
      </c>
      <c r="B39" s="3" t="s">
        <v>37</v>
      </c>
      <c r="C39" s="3" t="s">
        <v>31</v>
      </c>
      <c r="D39" s="3" t="s">
        <v>35</v>
      </c>
      <c r="E39" s="3" t="s">
        <v>33</v>
      </c>
      <c r="F39" s="3" t="s">
        <v>122</v>
      </c>
      <c r="G39" s="3">
        <v>1</v>
      </c>
      <c r="H39" s="8">
        <v>85</v>
      </c>
      <c r="I39" s="3"/>
    </row>
    <row r="40" spans="1:9" x14ac:dyDescent="0.25">
      <c r="A40" s="9" t="s">
        <v>109</v>
      </c>
      <c r="B40" s="9" t="s">
        <v>32</v>
      </c>
      <c r="C40" s="9" t="s">
        <v>31</v>
      </c>
      <c r="D40" s="9" t="s">
        <v>35</v>
      </c>
      <c r="E40" s="9" t="s">
        <v>51</v>
      </c>
      <c r="F40" s="9" t="s">
        <v>110</v>
      </c>
      <c r="G40" s="9">
        <v>1000</v>
      </c>
      <c r="H40" s="10">
        <v>0</v>
      </c>
      <c r="I40" s="9"/>
    </row>
    <row r="41" spans="1:9" x14ac:dyDescent="0.25">
      <c r="A41" s="9" t="s">
        <v>92</v>
      </c>
      <c r="B41" s="9" t="s">
        <v>32</v>
      </c>
      <c r="C41" s="9" t="s">
        <v>31</v>
      </c>
      <c r="D41" s="9" t="s">
        <v>35</v>
      </c>
      <c r="E41" s="9" t="s">
        <v>33</v>
      </c>
      <c r="F41" s="9" t="s">
        <v>93</v>
      </c>
      <c r="G41" s="9">
        <v>1000</v>
      </c>
      <c r="H41" s="10">
        <v>0</v>
      </c>
      <c r="I41" s="9"/>
    </row>
    <row r="42" spans="1:9" x14ac:dyDescent="0.25">
      <c r="A42" s="9" t="s">
        <v>107</v>
      </c>
      <c r="B42" s="9" t="s">
        <v>32</v>
      </c>
      <c r="C42" s="9" t="s">
        <v>43</v>
      </c>
      <c r="D42" s="9" t="s">
        <v>35</v>
      </c>
      <c r="E42" s="9" t="s">
        <v>58</v>
      </c>
      <c r="F42" s="9" t="s">
        <v>108</v>
      </c>
      <c r="G42" s="9">
        <v>300</v>
      </c>
      <c r="H42" s="10">
        <v>0</v>
      </c>
      <c r="I42" s="9"/>
    </row>
    <row r="43" spans="1:9" x14ac:dyDescent="0.25">
      <c r="A43" s="9" t="s">
        <v>99</v>
      </c>
      <c r="B43" s="9" t="s">
        <v>32</v>
      </c>
      <c r="C43" s="9" t="s">
        <v>43</v>
      </c>
      <c r="D43" s="9" t="s">
        <v>35</v>
      </c>
      <c r="E43" s="9" t="s">
        <v>41</v>
      </c>
      <c r="F43" s="9" t="s">
        <v>93</v>
      </c>
      <c r="G43" s="9">
        <v>150</v>
      </c>
      <c r="H43" s="10">
        <v>0</v>
      </c>
      <c r="I43" s="9"/>
    </row>
    <row r="44" spans="1:9" x14ac:dyDescent="0.25">
      <c r="A44" s="9" t="s">
        <v>107</v>
      </c>
      <c r="B44" s="9" t="s">
        <v>74</v>
      </c>
      <c r="C44" s="9" t="s">
        <v>43</v>
      </c>
      <c r="D44" s="9" t="s">
        <v>35</v>
      </c>
      <c r="E44" s="9" t="s">
        <v>58</v>
      </c>
      <c r="F44" s="9" t="s">
        <v>108</v>
      </c>
      <c r="G44" s="9">
        <v>5</v>
      </c>
      <c r="H44" s="10">
        <v>0</v>
      </c>
      <c r="I44" s="9"/>
    </row>
    <row r="46" spans="1:9" ht="15.75" x14ac:dyDescent="0.25">
      <c r="A46" s="434" t="s">
        <v>137</v>
      </c>
      <c r="B46" s="434"/>
      <c r="C46" s="2"/>
      <c r="D46" s="2"/>
      <c r="E46" s="2"/>
      <c r="F46" s="2"/>
      <c r="G46" s="2"/>
      <c r="H46" s="2"/>
      <c r="I46" s="2"/>
    </row>
    <row r="48" spans="1:9" x14ac:dyDescent="0.25">
      <c r="A48" s="432" t="s">
        <v>138</v>
      </c>
      <c r="B48" s="433"/>
      <c r="C48" s="433"/>
      <c r="D48" s="433"/>
      <c r="E48" s="433"/>
      <c r="F48" s="433"/>
      <c r="G48" s="433"/>
      <c r="H48" s="433"/>
      <c r="I48" s="433"/>
    </row>
    <row r="49" spans="1:9" x14ac:dyDescent="0.25">
      <c r="A49" s="2" t="s">
        <v>22</v>
      </c>
      <c r="B49" s="2" t="s">
        <v>24</v>
      </c>
      <c r="C49" s="2" t="s">
        <v>23</v>
      </c>
      <c r="D49" s="2" t="s">
        <v>27</v>
      </c>
      <c r="E49" s="2" t="s">
        <v>25</v>
      </c>
      <c r="F49" s="2" t="s">
        <v>26</v>
      </c>
      <c r="G49" s="2" t="s">
        <v>29</v>
      </c>
      <c r="H49" s="2" t="s">
        <v>135</v>
      </c>
      <c r="I49" s="2" t="s">
        <v>136</v>
      </c>
    </row>
    <row r="50" spans="1:9" x14ac:dyDescent="0.25">
      <c r="A50" s="9" t="s">
        <v>84</v>
      </c>
      <c r="B50" s="9" t="s">
        <v>32</v>
      </c>
      <c r="C50" s="9" t="s">
        <v>43</v>
      </c>
      <c r="D50" s="9" t="s">
        <v>35</v>
      </c>
      <c r="E50" s="9" t="s">
        <v>85</v>
      </c>
      <c r="F50" s="9" t="s">
        <v>83</v>
      </c>
      <c r="G50" s="9">
        <v>300</v>
      </c>
      <c r="H50" s="10">
        <v>-255</v>
      </c>
      <c r="I50" s="9"/>
    </row>
    <row r="51" spans="1:9" x14ac:dyDescent="0.25">
      <c r="A51" s="9" t="s">
        <v>84</v>
      </c>
      <c r="B51" s="9" t="s">
        <v>37</v>
      </c>
      <c r="C51" s="9" t="s">
        <v>43</v>
      </c>
      <c r="D51" s="9" t="s">
        <v>35</v>
      </c>
      <c r="E51" s="9" t="s">
        <v>85</v>
      </c>
      <c r="F51" s="9" t="s">
        <v>83</v>
      </c>
      <c r="G51" s="9">
        <v>1</v>
      </c>
      <c r="H51" s="10">
        <v>-80</v>
      </c>
      <c r="I51" s="9"/>
    </row>
  </sheetData>
  <sheetProtection formatCells="0" formatColumns="0" formatRows="0" insertColumns="0" insertRows="0" insertHyperlinks="0" deleteColumns="0" deleteRows="0" sort="0" autoFilter="0" pivotTables="0"/>
  <mergeCells count="23">
    <mergeCell ref="A1:B1"/>
    <mergeCell ref="C1:E1"/>
    <mergeCell ref="A2:B2"/>
    <mergeCell ref="C2:E2"/>
    <mergeCell ref="A3:B3"/>
    <mergeCell ref="C3:E3"/>
    <mergeCell ref="A4:B4"/>
    <mergeCell ref="C4:E4"/>
    <mergeCell ref="A5:B5"/>
    <mergeCell ref="C5:E5"/>
    <mergeCell ref="A6:B6"/>
    <mergeCell ref="C6:E6"/>
    <mergeCell ref="A27:B27"/>
    <mergeCell ref="A29:I29"/>
    <mergeCell ref="A46:B46"/>
    <mergeCell ref="A48:I48"/>
    <mergeCell ref="A7:B7"/>
    <mergeCell ref="C7:E7"/>
    <mergeCell ref="A9:B9"/>
    <mergeCell ref="D11:E11"/>
    <mergeCell ref="A19:B19"/>
    <mergeCell ref="A21:B21"/>
    <mergeCell ref="D21:E21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6C7C4-B312-4D73-9B78-BC6B7D09DDFA}">
  <dimension ref="A1:I56"/>
  <sheetViews>
    <sheetView workbookViewId="0">
      <selection activeCell="A56" sqref="A56"/>
    </sheetView>
  </sheetViews>
  <sheetFormatPr defaultRowHeight="15" x14ac:dyDescent="0.25"/>
  <cols>
    <col min="1" max="1" width="94.875" style="1" bestFit="1" customWidth="1"/>
    <col min="2" max="2" width="13.375" style="1" bestFit="1" customWidth="1"/>
    <col min="3" max="3" width="14.375" style="1" bestFit="1" customWidth="1"/>
    <col min="4" max="4" width="80.5" style="1" bestFit="1" customWidth="1"/>
    <col min="5" max="5" width="11.25" style="1" bestFit="1" customWidth="1"/>
    <col min="6" max="6" width="23.625" style="1" bestFit="1" customWidth="1"/>
    <col min="7" max="7" width="6.125" style="1" bestFit="1" customWidth="1"/>
    <col min="8" max="8" width="9.25" style="1" bestFit="1" customWidth="1"/>
    <col min="9" max="9" width="17.5" style="1" bestFit="1" customWidth="1"/>
    <col min="10" max="16384" width="9" style="1"/>
  </cols>
  <sheetData>
    <row r="1" spans="1:9" x14ac:dyDescent="0.25">
      <c r="A1" s="435" t="s">
        <v>0</v>
      </c>
      <c r="B1" s="435"/>
      <c r="C1" s="435" t="s">
        <v>113</v>
      </c>
      <c r="D1" s="435"/>
      <c r="E1" s="435"/>
    </row>
    <row r="2" spans="1:9" x14ac:dyDescent="0.25">
      <c r="A2" s="435" t="s">
        <v>2</v>
      </c>
      <c r="B2" s="435"/>
      <c r="C2" s="435" t="s">
        <v>3</v>
      </c>
      <c r="D2" s="435"/>
      <c r="E2" s="435"/>
    </row>
    <row r="3" spans="1:9" x14ac:dyDescent="0.25">
      <c r="A3" s="435" t="s">
        <v>4</v>
      </c>
      <c r="B3" s="435"/>
      <c r="C3" s="435" t="s">
        <v>5</v>
      </c>
      <c r="D3" s="435"/>
      <c r="E3" s="435"/>
    </row>
    <row r="4" spans="1:9" x14ac:dyDescent="0.25">
      <c r="A4" s="435" t="s">
        <v>6</v>
      </c>
      <c r="B4" s="435"/>
      <c r="C4" s="436" t="s">
        <v>114</v>
      </c>
      <c r="D4" s="435"/>
      <c r="E4" s="435"/>
    </row>
    <row r="5" spans="1:9" x14ac:dyDescent="0.25">
      <c r="A5" s="435" t="s">
        <v>7</v>
      </c>
      <c r="B5" s="435"/>
      <c r="C5" s="435" t="s">
        <v>1</v>
      </c>
      <c r="D5" s="435"/>
      <c r="E5" s="435"/>
    </row>
    <row r="6" spans="1:9" x14ac:dyDescent="0.25">
      <c r="A6" s="435" t="s">
        <v>8</v>
      </c>
      <c r="B6" s="435"/>
      <c r="C6" s="435" t="s">
        <v>1</v>
      </c>
      <c r="D6" s="435"/>
      <c r="E6" s="435"/>
    </row>
    <row r="7" spans="1:9" x14ac:dyDescent="0.25">
      <c r="A7" s="435" t="s">
        <v>9</v>
      </c>
      <c r="B7" s="435"/>
      <c r="C7" s="435" t="s">
        <v>10</v>
      </c>
      <c r="D7" s="435"/>
      <c r="E7" s="435"/>
    </row>
    <row r="9" spans="1:9" ht="15.75" x14ac:dyDescent="0.25">
      <c r="A9" s="434" t="s">
        <v>11</v>
      </c>
      <c r="B9" s="434"/>
      <c r="C9" s="2"/>
      <c r="D9" s="2"/>
      <c r="E9" s="2"/>
      <c r="F9" s="2"/>
      <c r="G9" s="2"/>
      <c r="H9" s="2"/>
      <c r="I9" s="2"/>
    </row>
    <row r="11" spans="1:9" x14ac:dyDescent="0.25">
      <c r="A11" s="4" t="s">
        <v>115</v>
      </c>
      <c r="B11" s="5" t="s">
        <v>116</v>
      </c>
      <c r="D11" s="432" t="s">
        <v>117</v>
      </c>
      <c r="E11" s="433"/>
    </row>
    <row r="12" spans="1:9" x14ac:dyDescent="0.25">
      <c r="A12" s="3" t="s">
        <v>12</v>
      </c>
      <c r="B12" s="8">
        <v>885</v>
      </c>
      <c r="D12" s="2" t="s">
        <v>26</v>
      </c>
      <c r="E12" s="2" t="s">
        <v>118</v>
      </c>
    </row>
    <row r="13" spans="1:9" x14ac:dyDescent="0.25">
      <c r="A13" s="9" t="s">
        <v>83</v>
      </c>
      <c r="B13" s="10">
        <v>-765</v>
      </c>
      <c r="D13" s="3" t="s">
        <v>119</v>
      </c>
      <c r="E13" s="3">
        <v>19</v>
      </c>
    </row>
    <row r="14" spans="1:9" x14ac:dyDescent="0.25">
      <c r="A14" s="9" t="s">
        <v>120</v>
      </c>
      <c r="B14" s="10" t="s">
        <v>121</v>
      </c>
      <c r="D14" s="3" t="s">
        <v>122</v>
      </c>
      <c r="E14" s="3">
        <v>11</v>
      </c>
    </row>
    <row r="15" spans="1:9" x14ac:dyDescent="0.25">
      <c r="A15" s="6" t="s">
        <v>14</v>
      </c>
      <c r="B15" s="7">
        <v>0</v>
      </c>
      <c r="D15" s="3" t="s">
        <v>123</v>
      </c>
      <c r="E15" s="3">
        <v>8</v>
      </c>
    </row>
    <row r="16" spans="1:9" x14ac:dyDescent="0.25">
      <c r="D16" s="3" t="s">
        <v>124</v>
      </c>
      <c r="E16" s="3">
        <v>0</v>
      </c>
    </row>
    <row r="17" spans="1:9" x14ac:dyDescent="0.25">
      <c r="D17" s="3" t="s">
        <v>125</v>
      </c>
      <c r="E17" s="3" t="s">
        <v>126</v>
      </c>
    </row>
    <row r="19" spans="1:9" ht="15.75" x14ac:dyDescent="0.25">
      <c r="A19" s="434" t="s">
        <v>15</v>
      </c>
      <c r="B19" s="434"/>
      <c r="C19" s="2"/>
      <c r="D19" s="2"/>
      <c r="E19" s="2"/>
      <c r="F19" s="2"/>
      <c r="G19" s="2"/>
      <c r="H19" s="2"/>
      <c r="I19" s="2"/>
    </row>
    <row r="21" spans="1:9" x14ac:dyDescent="0.25">
      <c r="A21" s="432" t="s">
        <v>16</v>
      </c>
      <c r="B21" s="433"/>
      <c r="D21" s="432" t="s">
        <v>127</v>
      </c>
      <c r="E21" s="433"/>
    </row>
    <row r="22" spans="1:9" x14ac:dyDescent="0.25">
      <c r="A22" s="2" t="s">
        <v>17</v>
      </c>
      <c r="B22" s="2" t="s">
        <v>18</v>
      </c>
      <c r="D22" s="11" t="s">
        <v>17</v>
      </c>
      <c r="E22" s="11" t="s">
        <v>18</v>
      </c>
    </row>
    <row r="23" spans="1:9" x14ac:dyDescent="0.25">
      <c r="A23" s="3" t="s">
        <v>128</v>
      </c>
      <c r="B23" s="8">
        <v>40</v>
      </c>
      <c r="D23" s="12" t="s">
        <v>129</v>
      </c>
      <c r="E23" s="13">
        <v>-3180</v>
      </c>
    </row>
    <row r="24" spans="1:9" x14ac:dyDescent="0.25">
      <c r="A24" s="3" t="s">
        <v>130</v>
      </c>
      <c r="B24" s="8">
        <v>40</v>
      </c>
    </row>
    <row r="25" spans="1:9" x14ac:dyDescent="0.25">
      <c r="A25" s="3" t="s">
        <v>131</v>
      </c>
      <c r="B25" s="8">
        <v>40</v>
      </c>
    </row>
    <row r="26" spans="1:9" x14ac:dyDescent="0.25">
      <c r="A26" s="8" t="s">
        <v>132</v>
      </c>
      <c r="B26" s="8">
        <v>765</v>
      </c>
    </row>
    <row r="29" spans="1:9" ht="15.75" x14ac:dyDescent="0.25">
      <c r="A29" s="434" t="s">
        <v>133</v>
      </c>
      <c r="B29" s="434"/>
      <c r="C29" s="2"/>
      <c r="D29" s="2"/>
      <c r="E29" s="2"/>
      <c r="F29" s="2"/>
      <c r="G29" s="2"/>
      <c r="H29" s="2"/>
      <c r="I29" s="2"/>
    </row>
    <row r="31" spans="1:9" x14ac:dyDescent="0.25">
      <c r="A31" s="432" t="s">
        <v>134</v>
      </c>
      <c r="B31" s="433"/>
      <c r="C31" s="433"/>
      <c r="D31" s="433"/>
      <c r="E31" s="433"/>
      <c r="F31" s="433"/>
      <c r="G31" s="433"/>
      <c r="H31" s="433"/>
      <c r="I31" s="433"/>
    </row>
    <row r="32" spans="1:9" x14ac:dyDescent="0.25">
      <c r="A32" s="2" t="s">
        <v>22</v>
      </c>
      <c r="B32" s="2" t="s">
        <v>24</v>
      </c>
      <c r="C32" s="2" t="s">
        <v>23</v>
      </c>
      <c r="D32" s="2" t="s">
        <v>27</v>
      </c>
      <c r="E32" s="2" t="s">
        <v>25</v>
      </c>
      <c r="F32" s="2" t="s">
        <v>26</v>
      </c>
      <c r="G32" s="2" t="s">
        <v>29</v>
      </c>
      <c r="H32" s="2" t="s">
        <v>135</v>
      </c>
      <c r="I32" s="2" t="s">
        <v>136</v>
      </c>
    </row>
    <row r="33" spans="1:9" x14ac:dyDescent="0.25">
      <c r="A33" s="3" t="s">
        <v>46</v>
      </c>
      <c r="B33" s="3" t="s">
        <v>32</v>
      </c>
      <c r="C33" s="3" t="s">
        <v>31</v>
      </c>
      <c r="D33" s="3" t="s">
        <v>35</v>
      </c>
      <c r="E33" s="3" t="s">
        <v>47</v>
      </c>
      <c r="F33" s="3" t="s">
        <v>122</v>
      </c>
      <c r="G33" s="3">
        <v>1500</v>
      </c>
      <c r="H33" s="8">
        <v>400</v>
      </c>
      <c r="I33" s="3"/>
    </row>
    <row r="34" spans="1:9" x14ac:dyDescent="0.25">
      <c r="A34" s="3" t="s">
        <v>38</v>
      </c>
      <c r="B34" s="3" t="s">
        <v>32</v>
      </c>
      <c r="C34" s="3" t="s">
        <v>31</v>
      </c>
      <c r="D34" s="3" t="s">
        <v>35</v>
      </c>
      <c r="E34" s="3" t="s">
        <v>39</v>
      </c>
      <c r="F34" s="3" t="s">
        <v>122</v>
      </c>
      <c r="G34" s="3">
        <v>1500</v>
      </c>
      <c r="H34" s="8">
        <v>400</v>
      </c>
      <c r="I34" s="3"/>
    </row>
    <row r="35" spans="1:9" x14ac:dyDescent="0.25">
      <c r="A35" s="3" t="s">
        <v>42</v>
      </c>
      <c r="B35" s="3" t="s">
        <v>32</v>
      </c>
      <c r="C35" s="3" t="s">
        <v>43</v>
      </c>
      <c r="D35" s="3" t="s">
        <v>35</v>
      </c>
      <c r="E35" s="3" t="s">
        <v>44</v>
      </c>
      <c r="F35" s="3" t="s">
        <v>122</v>
      </c>
      <c r="G35" s="3">
        <v>1500</v>
      </c>
      <c r="H35" s="8">
        <v>400</v>
      </c>
      <c r="I35" s="3"/>
    </row>
    <row r="36" spans="1:9" x14ac:dyDescent="0.25">
      <c r="A36" s="3" t="s">
        <v>49</v>
      </c>
      <c r="B36" s="3" t="s">
        <v>32</v>
      </c>
      <c r="C36" s="3" t="s">
        <v>31</v>
      </c>
      <c r="D36" s="3" t="s">
        <v>35</v>
      </c>
      <c r="E36" s="3" t="s">
        <v>47</v>
      </c>
      <c r="F36" s="3" t="s">
        <v>122</v>
      </c>
      <c r="G36" s="3">
        <v>1000</v>
      </c>
      <c r="H36" s="8">
        <v>370</v>
      </c>
      <c r="I36" s="3"/>
    </row>
    <row r="37" spans="1:9" x14ac:dyDescent="0.25">
      <c r="A37" s="3" t="s">
        <v>54</v>
      </c>
      <c r="B37" s="3" t="s">
        <v>32</v>
      </c>
      <c r="C37" s="3" t="s">
        <v>43</v>
      </c>
      <c r="D37" s="3" t="s">
        <v>35</v>
      </c>
      <c r="E37" s="3" t="s">
        <v>39</v>
      </c>
      <c r="F37" s="3" t="s">
        <v>122</v>
      </c>
      <c r="G37" s="3">
        <v>1000</v>
      </c>
      <c r="H37" s="8">
        <v>370</v>
      </c>
      <c r="I37" s="3"/>
    </row>
    <row r="38" spans="1:9" x14ac:dyDescent="0.25">
      <c r="A38" s="3" t="s">
        <v>53</v>
      </c>
      <c r="B38" s="3" t="s">
        <v>32</v>
      </c>
      <c r="C38" s="3" t="s">
        <v>43</v>
      </c>
      <c r="D38" s="3" t="s">
        <v>35</v>
      </c>
      <c r="E38" s="3" t="s">
        <v>39</v>
      </c>
      <c r="F38" s="3" t="s">
        <v>122</v>
      </c>
      <c r="G38" s="3">
        <v>1000</v>
      </c>
      <c r="H38" s="8">
        <v>370</v>
      </c>
      <c r="I38" s="3"/>
    </row>
    <row r="39" spans="1:9" x14ac:dyDescent="0.25">
      <c r="A39" s="3" t="s">
        <v>66</v>
      </c>
      <c r="B39" s="3" t="s">
        <v>32</v>
      </c>
      <c r="C39" s="3" t="s">
        <v>43</v>
      </c>
      <c r="D39" s="3" t="s">
        <v>35</v>
      </c>
      <c r="E39" s="3" t="s">
        <v>39</v>
      </c>
      <c r="F39" s="3" t="s">
        <v>122</v>
      </c>
      <c r="G39" s="3">
        <v>150</v>
      </c>
      <c r="H39" s="8">
        <v>200</v>
      </c>
      <c r="I39" s="3"/>
    </row>
    <row r="40" spans="1:9" x14ac:dyDescent="0.25">
      <c r="A40" s="3" t="s">
        <v>64</v>
      </c>
      <c r="B40" s="3" t="s">
        <v>32</v>
      </c>
      <c r="C40" s="3" t="s">
        <v>31</v>
      </c>
      <c r="D40" s="3" t="s">
        <v>35</v>
      </c>
      <c r="E40" s="3" t="s">
        <v>41</v>
      </c>
      <c r="F40" s="3" t="s">
        <v>122</v>
      </c>
      <c r="G40" s="3">
        <v>150</v>
      </c>
      <c r="H40" s="8">
        <v>200</v>
      </c>
      <c r="I40" s="3"/>
    </row>
    <row r="41" spans="1:9" x14ac:dyDescent="0.25">
      <c r="A41" s="3" t="s">
        <v>70</v>
      </c>
      <c r="B41" s="3" t="s">
        <v>32</v>
      </c>
      <c r="C41" s="3" t="s">
        <v>71</v>
      </c>
      <c r="D41" s="3" t="s">
        <v>35</v>
      </c>
      <c r="E41" s="3" t="s">
        <v>39</v>
      </c>
      <c r="F41" s="3" t="s">
        <v>122</v>
      </c>
      <c r="G41" s="3">
        <v>150</v>
      </c>
      <c r="H41" s="8">
        <v>200</v>
      </c>
      <c r="I41" s="3"/>
    </row>
    <row r="42" spans="1:9" x14ac:dyDescent="0.25">
      <c r="A42" s="3" t="s">
        <v>73</v>
      </c>
      <c r="B42" s="3" t="s">
        <v>74</v>
      </c>
      <c r="C42" s="3" t="s">
        <v>43</v>
      </c>
      <c r="D42" s="3" t="s">
        <v>35</v>
      </c>
      <c r="E42" s="3" t="s">
        <v>58</v>
      </c>
      <c r="F42" s="3" t="s">
        <v>122</v>
      </c>
      <c r="G42" s="3">
        <v>5</v>
      </c>
      <c r="H42" s="8">
        <v>65</v>
      </c>
      <c r="I42" s="3"/>
    </row>
    <row r="43" spans="1:9" x14ac:dyDescent="0.25">
      <c r="A43" s="3" t="s">
        <v>38</v>
      </c>
      <c r="B43" s="3" t="s">
        <v>37</v>
      </c>
      <c r="C43" s="3" t="s">
        <v>31</v>
      </c>
      <c r="D43" s="3" t="s">
        <v>35</v>
      </c>
      <c r="E43" s="3" t="s">
        <v>39</v>
      </c>
      <c r="F43" s="3" t="s">
        <v>122</v>
      </c>
      <c r="G43" s="3">
        <v>1</v>
      </c>
      <c r="H43" s="8">
        <v>85</v>
      </c>
      <c r="I43" s="3"/>
    </row>
    <row r="44" spans="1:9" x14ac:dyDescent="0.25">
      <c r="A44" s="9" t="s">
        <v>100</v>
      </c>
      <c r="B44" s="9" t="s">
        <v>32</v>
      </c>
      <c r="C44" s="9" t="s">
        <v>43</v>
      </c>
      <c r="D44" s="9" t="s">
        <v>35</v>
      </c>
      <c r="E44" s="9" t="s">
        <v>58</v>
      </c>
      <c r="F44" s="9" t="s">
        <v>101</v>
      </c>
      <c r="G44" s="9">
        <v>1500</v>
      </c>
      <c r="H44" s="10">
        <v>0</v>
      </c>
      <c r="I44" s="9"/>
    </row>
    <row r="45" spans="1:9" x14ac:dyDescent="0.25">
      <c r="A45" s="9" t="s">
        <v>106</v>
      </c>
      <c r="B45" s="9" t="s">
        <v>32</v>
      </c>
      <c r="C45" s="9" t="s">
        <v>31</v>
      </c>
      <c r="D45" s="9" t="s">
        <v>35</v>
      </c>
      <c r="E45" s="9" t="s">
        <v>58</v>
      </c>
      <c r="F45" s="9" t="s">
        <v>104</v>
      </c>
      <c r="G45" s="9">
        <v>1000</v>
      </c>
      <c r="H45" s="10">
        <v>0</v>
      </c>
      <c r="I45" s="9"/>
    </row>
    <row r="46" spans="1:9" x14ac:dyDescent="0.25">
      <c r="A46" s="9" t="s">
        <v>100</v>
      </c>
      <c r="B46" s="9" t="s">
        <v>74</v>
      </c>
      <c r="C46" s="9" t="s">
        <v>43</v>
      </c>
      <c r="D46" s="9" t="s">
        <v>35</v>
      </c>
      <c r="E46" s="9" t="s">
        <v>58</v>
      </c>
      <c r="F46" s="9" t="s">
        <v>101</v>
      </c>
      <c r="G46" s="9">
        <v>5</v>
      </c>
      <c r="H46" s="10">
        <v>0</v>
      </c>
      <c r="I46" s="9"/>
    </row>
    <row r="47" spans="1:9" x14ac:dyDescent="0.25">
      <c r="A47" s="9" t="s">
        <v>38</v>
      </c>
      <c r="B47" s="9" t="s">
        <v>74</v>
      </c>
      <c r="C47" s="9" t="s">
        <v>31</v>
      </c>
      <c r="D47" s="9" t="s">
        <v>35</v>
      </c>
      <c r="E47" s="9" t="s">
        <v>41</v>
      </c>
      <c r="F47" s="9" t="s">
        <v>93</v>
      </c>
      <c r="G47" s="9">
        <v>5</v>
      </c>
      <c r="H47" s="10">
        <v>0</v>
      </c>
      <c r="I47" s="9"/>
    </row>
    <row r="49" spans="1:9" ht="15.75" x14ac:dyDescent="0.25">
      <c r="A49" s="434" t="s">
        <v>137</v>
      </c>
      <c r="B49" s="434"/>
      <c r="C49" s="2"/>
      <c r="D49" s="2"/>
      <c r="E49" s="2"/>
      <c r="F49" s="2"/>
      <c r="G49" s="2"/>
      <c r="H49" s="2"/>
      <c r="I49" s="2"/>
    </row>
    <row r="51" spans="1:9" x14ac:dyDescent="0.25">
      <c r="A51" s="432" t="s">
        <v>138</v>
      </c>
      <c r="B51" s="433"/>
      <c r="C51" s="433"/>
      <c r="D51" s="433"/>
      <c r="E51" s="433"/>
      <c r="F51" s="433"/>
      <c r="G51" s="433"/>
      <c r="H51" s="433"/>
      <c r="I51" s="433"/>
    </row>
    <row r="52" spans="1:9" x14ac:dyDescent="0.25">
      <c r="A52" s="2" t="s">
        <v>22</v>
      </c>
      <c r="B52" s="2" t="s">
        <v>24</v>
      </c>
      <c r="C52" s="2" t="s">
        <v>23</v>
      </c>
      <c r="D52" s="2" t="s">
        <v>27</v>
      </c>
      <c r="E52" s="2" t="s">
        <v>25</v>
      </c>
      <c r="F52" s="2" t="s">
        <v>26</v>
      </c>
      <c r="G52" s="2" t="s">
        <v>29</v>
      </c>
      <c r="H52" s="2" t="s">
        <v>135</v>
      </c>
      <c r="I52" s="2" t="s">
        <v>136</v>
      </c>
    </row>
    <row r="53" spans="1:9" x14ac:dyDescent="0.25">
      <c r="A53" s="9" t="s">
        <v>81</v>
      </c>
      <c r="B53" s="9" t="s">
        <v>32</v>
      </c>
      <c r="C53" s="9" t="s">
        <v>43</v>
      </c>
      <c r="D53" s="9" t="s">
        <v>35</v>
      </c>
      <c r="E53" s="9" t="s">
        <v>82</v>
      </c>
      <c r="F53" s="9" t="s">
        <v>83</v>
      </c>
      <c r="G53" s="9">
        <v>1000</v>
      </c>
      <c r="H53" s="10">
        <v>-350</v>
      </c>
      <c r="I53" s="9"/>
    </row>
    <row r="54" spans="1:9" x14ac:dyDescent="0.25">
      <c r="A54" s="9" t="s">
        <v>86</v>
      </c>
      <c r="B54" s="9" t="s">
        <v>32</v>
      </c>
      <c r="C54" s="9" t="s">
        <v>43</v>
      </c>
      <c r="D54" s="9" t="s">
        <v>35</v>
      </c>
      <c r="E54" s="9" t="s">
        <v>87</v>
      </c>
      <c r="F54" s="9" t="s">
        <v>83</v>
      </c>
      <c r="G54" s="9">
        <v>300</v>
      </c>
      <c r="H54" s="10">
        <v>-255</v>
      </c>
      <c r="I54" s="9"/>
    </row>
    <row r="55" spans="1:9" x14ac:dyDescent="0.25">
      <c r="A55" s="9" t="s">
        <v>81</v>
      </c>
      <c r="B55" s="9" t="s">
        <v>37</v>
      </c>
      <c r="C55" s="9" t="s">
        <v>43</v>
      </c>
      <c r="D55" s="9" t="s">
        <v>35</v>
      </c>
      <c r="E55" s="9" t="s">
        <v>82</v>
      </c>
      <c r="F55" s="9" t="s">
        <v>83</v>
      </c>
      <c r="G55" s="9">
        <v>1</v>
      </c>
      <c r="H55" s="10">
        <v>-80</v>
      </c>
      <c r="I55" s="9"/>
    </row>
    <row r="56" spans="1:9" x14ac:dyDescent="0.25">
      <c r="A56" s="9" t="s">
        <v>86</v>
      </c>
      <c r="B56" s="9" t="s">
        <v>37</v>
      </c>
      <c r="C56" s="9" t="s">
        <v>43</v>
      </c>
      <c r="D56" s="9" t="s">
        <v>35</v>
      </c>
      <c r="E56" s="9" t="s">
        <v>87</v>
      </c>
      <c r="F56" s="9" t="s">
        <v>83</v>
      </c>
      <c r="G56" s="9">
        <v>1</v>
      </c>
      <c r="H56" s="10">
        <v>-80</v>
      </c>
      <c r="I56" s="9"/>
    </row>
  </sheetData>
  <sheetProtection formatCells="0" formatColumns="0" formatRows="0" insertColumns="0" insertRows="0" insertHyperlinks="0" deleteColumns="0" deleteRows="0" sort="0" autoFilter="0" pivotTables="0"/>
  <mergeCells count="23">
    <mergeCell ref="A1:B1"/>
    <mergeCell ref="C1:E1"/>
    <mergeCell ref="A2:B2"/>
    <mergeCell ref="C2:E2"/>
    <mergeCell ref="A3:B3"/>
    <mergeCell ref="C3:E3"/>
    <mergeCell ref="A4:B4"/>
    <mergeCell ref="C4:E4"/>
    <mergeCell ref="A5:B5"/>
    <mergeCell ref="C5:E5"/>
    <mergeCell ref="A6:B6"/>
    <mergeCell ref="C6:E6"/>
    <mergeCell ref="A29:B29"/>
    <mergeCell ref="A31:I31"/>
    <mergeCell ref="A49:B49"/>
    <mergeCell ref="A51:I51"/>
    <mergeCell ref="A7:B7"/>
    <mergeCell ref="C7:E7"/>
    <mergeCell ref="A9:B9"/>
    <mergeCell ref="D11:E11"/>
    <mergeCell ref="A19:B19"/>
    <mergeCell ref="A21:B21"/>
    <mergeCell ref="D21:E21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5126A-C686-438A-939B-59AC0CF8C92C}">
  <dimension ref="A1:I18"/>
  <sheetViews>
    <sheetView workbookViewId="0">
      <selection activeCell="A17" sqref="A17"/>
    </sheetView>
  </sheetViews>
  <sheetFormatPr defaultRowHeight="15" x14ac:dyDescent="0.25"/>
  <cols>
    <col min="1" max="1" width="56.75" style="1" bestFit="1" customWidth="1"/>
    <col min="2" max="2" width="11.25" style="1" bestFit="1" customWidth="1"/>
    <col min="3" max="9" width="1" style="1" bestFit="1" customWidth="1"/>
    <col min="10" max="16384" width="9" style="1"/>
  </cols>
  <sheetData>
    <row r="1" spans="1:9" x14ac:dyDescent="0.25">
      <c r="A1" s="435" t="s">
        <v>0</v>
      </c>
      <c r="B1" s="435"/>
      <c r="C1" s="435" t="s">
        <v>1</v>
      </c>
      <c r="D1" s="435"/>
      <c r="E1" s="435"/>
    </row>
    <row r="2" spans="1:9" x14ac:dyDescent="0.25">
      <c r="A2" s="435" t="s">
        <v>2</v>
      </c>
      <c r="B2" s="435"/>
      <c r="C2" s="435" t="s">
        <v>3</v>
      </c>
      <c r="D2" s="435"/>
      <c r="E2" s="435"/>
    </row>
    <row r="3" spans="1:9" x14ac:dyDescent="0.25">
      <c r="A3" s="435" t="s">
        <v>4</v>
      </c>
      <c r="B3" s="435"/>
      <c r="C3" s="435" t="s">
        <v>5</v>
      </c>
      <c r="D3" s="435"/>
      <c r="E3" s="435"/>
    </row>
    <row r="4" spans="1:9" x14ac:dyDescent="0.25">
      <c r="A4" s="435" t="s">
        <v>6</v>
      </c>
      <c r="B4" s="435"/>
      <c r="C4" s="436">
        <v>220057</v>
      </c>
      <c r="D4" s="435"/>
      <c r="E4" s="435"/>
    </row>
    <row r="5" spans="1:9" x14ac:dyDescent="0.25">
      <c r="A5" s="435" t="s">
        <v>7</v>
      </c>
      <c r="B5" s="435"/>
      <c r="C5" s="435" t="s">
        <v>1</v>
      </c>
      <c r="D5" s="435"/>
      <c r="E5" s="435"/>
    </row>
    <row r="6" spans="1:9" x14ac:dyDescent="0.25">
      <c r="A6" s="435" t="s">
        <v>8</v>
      </c>
      <c r="B6" s="435"/>
      <c r="C6" s="435" t="s">
        <v>1</v>
      </c>
      <c r="D6" s="435"/>
      <c r="E6" s="435"/>
    </row>
    <row r="7" spans="1:9" x14ac:dyDescent="0.25">
      <c r="A7" s="435" t="s">
        <v>9</v>
      </c>
      <c r="B7" s="435"/>
      <c r="C7" s="435" t="s">
        <v>10</v>
      </c>
      <c r="D7" s="435"/>
      <c r="E7" s="435"/>
    </row>
    <row r="9" spans="1:9" ht="15.75" x14ac:dyDescent="0.25">
      <c r="A9" s="434" t="s">
        <v>11</v>
      </c>
      <c r="B9" s="434"/>
      <c r="C9" s="2"/>
      <c r="D9" s="2"/>
      <c r="E9" s="2"/>
      <c r="F9" s="2"/>
      <c r="G9" s="2"/>
      <c r="H9" s="2"/>
      <c r="I9" s="2"/>
    </row>
    <row r="11" spans="1:9" x14ac:dyDescent="0.25">
      <c r="A11" s="4" t="s">
        <v>12</v>
      </c>
      <c r="B11" s="5" t="s">
        <v>13</v>
      </c>
    </row>
    <row r="12" spans="1:9" x14ac:dyDescent="0.25">
      <c r="A12" s="6" t="s">
        <v>14</v>
      </c>
      <c r="B12" s="7" t="s">
        <v>13</v>
      </c>
    </row>
    <row r="14" spans="1:9" ht="15.75" x14ac:dyDescent="0.25">
      <c r="A14" s="434" t="s">
        <v>15</v>
      </c>
      <c r="B14" s="434"/>
      <c r="C14" s="2"/>
      <c r="D14" s="2"/>
      <c r="E14" s="2"/>
      <c r="F14" s="2"/>
      <c r="G14" s="2"/>
      <c r="H14" s="2"/>
      <c r="I14" s="2"/>
    </row>
    <row r="16" spans="1:9" x14ac:dyDescent="0.25">
      <c r="A16" s="432" t="s">
        <v>16</v>
      </c>
      <c r="B16" s="433"/>
    </row>
    <row r="17" spans="1:2" x14ac:dyDescent="0.25">
      <c r="A17" s="2" t="s">
        <v>17</v>
      </c>
      <c r="B17" s="2" t="s">
        <v>18</v>
      </c>
    </row>
    <row r="18" spans="1:2" x14ac:dyDescent="0.25">
      <c r="A18" s="3" t="s">
        <v>19</v>
      </c>
      <c r="B18" s="8">
        <v>10465</v>
      </c>
    </row>
  </sheetData>
  <sheetProtection formatCells="0" formatColumns="0" formatRows="0" insertColumns="0" insertRows="0" insertHyperlinks="0" deleteColumns="0" deleteRows="0" sort="0" autoFilter="0" pivotTables="0"/>
  <mergeCells count="17">
    <mergeCell ref="A1:B1"/>
    <mergeCell ref="C1:E1"/>
    <mergeCell ref="A2:B2"/>
    <mergeCell ref="C2:E2"/>
    <mergeCell ref="A3:B3"/>
    <mergeCell ref="C3:E3"/>
    <mergeCell ref="A4:B4"/>
    <mergeCell ref="C4:E4"/>
    <mergeCell ref="A5:B5"/>
    <mergeCell ref="C5:E5"/>
    <mergeCell ref="A6:B6"/>
    <mergeCell ref="C6:E6"/>
    <mergeCell ref="A7:B7"/>
    <mergeCell ref="C7:E7"/>
    <mergeCell ref="A9:B9"/>
    <mergeCell ref="A14:B14"/>
    <mergeCell ref="A16:B16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3D125-AB0E-40C5-94C8-A5F046923601}">
  <dimension ref="A1:J71"/>
  <sheetViews>
    <sheetView workbookViewId="0">
      <selection activeCell="M12" sqref="M12"/>
    </sheetView>
  </sheetViews>
  <sheetFormatPr defaultRowHeight="15" x14ac:dyDescent="0.25"/>
  <cols>
    <col min="1" max="16384" width="9" style="1"/>
  </cols>
  <sheetData>
    <row r="1" spans="1:10" x14ac:dyDescent="0.25">
      <c r="A1" s="432" t="s">
        <v>20</v>
      </c>
      <c r="B1" s="433"/>
      <c r="C1" s="433"/>
      <c r="D1" s="433"/>
      <c r="E1" s="433"/>
      <c r="F1" s="433"/>
      <c r="G1" s="433"/>
      <c r="H1" s="433"/>
      <c r="I1" s="433"/>
      <c r="J1" s="433"/>
    </row>
    <row r="2" spans="1:10" x14ac:dyDescent="0.25">
      <c r="A2" s="2" t="s">
        <v>6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</row>
    <row r="3" spans="1:10" x14ac:dyDescent="0.25">
      <c r="A3" s="3">
        <v>66038</v>
      </c>
      <c r="B3" s="3">
        <v>18496002</v>
      </c>
      <c r="C3" s="3" t="s">
        <v>30</v>
      </c>
      <c r="D3" s="3" t="s">
        <v>31</v>
      </c>
      <c r="E3" s="3" t="s">
        <v>32</v>
      </c>
      <c r="F3" s="3" t="s">
        <v>33</v>
      </c>
      <c r="G3" s="3" t="s">
        <v>34</v>
      </c>
      <c r="H3" s="3" t="s">
        <v>35</v>
      </c>
      <c r="I3" s="3" t="s">
        <v>36</v>
      </c>
      <c r="J3" s="3">
        <v>1000</v>
      </c>
    </row>
    <row r="4" spans="1:10" x14ac:dyDescent="0.25">
      <c r="A4" s="3">
        <v>66038</v>
      </c>
      <c r="B4" s="3">
        <v>18496002</v>
      </c>
      <c r="C4" s="3" t="s">
        <v>30</v>
      </c>
      <c r="D4" s="3" t="s">
        <v>31</v>
      </c>
      <c r="E4" s="3" t="s">
        <v>37</v>
      </c>
      <c r="F4" s="3" t="s">
        <v>33</v>
      </c>
      <c r="G4" s="3" t="s">
        <v>34</v>
      </c>
      <c r="H4" s="3" t="s">
        <v>35</v>
      </c>
      <c r="I4" s="3" t="s">
        <v>36</v>
      </c>
      <c r="J4" s="3">
        <v>1</v>
      </c>
    </row>
    <row r="5" spans="1:10" x14ac:dyDescent="0.25">
      <c r="A5" s="3">
        <v>66037</v>
      </c>
      <c r="B5" s="3">
        <v>9215306</v>
      </c>
      <c r="C5" s="3" t="s">
        <v>38</v>
      </c>
      <c r="D5" s="3" t="s">
        <v>31</v>
      </c>
      <c r="E5" s="3" t="s">
        <v>32</v>
      </c>
      <c r="F5" s="3" t="s">
        <v>39</v>
      </c>
      <c r="G5" s="3" t="s">
        <v>34</v>
      </c>
      <c r="H5" s="3" t="s">
        <v>35</v>
      </c>
      <c r="I5" s="3" t="s">
        <v>36</v>
      </c>
      <c r="J5" s="3">
        <v>1500</v>
      </c>
    </row>
    <row r="6" spans="1:10" x14ac:dyDescent="0.25">
      <c r="A6" s="3">
        <v>66037</v>
      </c>
      <c r="B6" s="3">
        <v>9215306</v>
      </c>
      <c r="C6" s="3" t="s">
        <v>38</v>
      </c>
      <c r="D6" s="3" t="s">
        <v>31</v>
      </c>
      <c r="E6" s="3" t="s">
        <v>37</v>
      </c>
      <c r="F6" s="3" t="s">
        <v>39</v>
      </c>
      <c r="G6" s="3" t="s">
        <v>34</v>
      </c>
      <c r="H6" s="3" t="s">
        <v>35</v>
      </c>
      <c r="I6" s="3" t="s">
        <v>36</v>
      </c>
      <c r="J6" s="3">
        <v>1</v>
      </c>
    </row>
    <row r="7" spans="1:10" x14ac:dyDescent="0.25">
      <c r="A7" s="3">
        <v>66048</v>
      </c>
      <c r="B7" s="3">
        <v>49034901</v>
      </c>
      <c r="C7" s="3" t="s">
        <v>40</v>
      </c>
      <c r="D7" s="3" t="s">
        <v>31</v>
      </c>
      <c r="E7" s="3" t="s">
        <v>32</v>
      </c>
      <c r="F7" s="3" t="s">
        <v>41</v>
      </c>
      <c r="G7" s="3" t="s">
        <v>34</v>
      </c>
      <c r="H7" s="3" t="s">
        <v>35</v>
      </c>
      <c r="I7" s="3" t="s">
        <v>36</v>
      </c>
      <c r="J7" s="3">
        <v>1000</v>
      </c>
    </row>
    <row r="8" spans="1:10" x14ac:dyDescent="0.25">
      <c r="A8" s="3">
        <v>66048</v>
      </c>
      <c r="B8" s="3">
        <v>49034901</v>
      </c>
      <c r="C8" s="3" t="s">
        <v>40</v>
      </c>
      <c r="D8" s="3" t="s">
        <v>31</v>
      </c>
      <c r="E8" s="3" t="s">
        <v>37</v>
      </c>
      <c r="F8" s="3" t="s">
        <v>41</v>
      </c>
      <c r="G8" s="3" t="s">
        <v>34</v>
      </c>
      <c r="H8" s="3" t="s">
        <v>35</v>
      </c>
      <c r="I8" s="3" t="s">
        <v>36</v>
      </c>
      <c r="J8" s="3">
        <v>1</v>
      </c>
    </row>
    <row r="9" spans="1:10" x14ac:dyDescent="0.25">
      <c r="A9" s="3">
        <v>66037</v>
      </c>
      <c r="B9" s="3">
        <v>68027805</v>
      </c>
      <c r="C9" s="3" t="s">
        <v>42</v>
      </c>
      <c r="D9" s="3" t="s">
        <v>43</v>
      </c>
      <c r="E9" s="3" t="s">
        <v>32</v>
      </c>
      <c r="F9" s="3" t="s">
        <v>44</v>
      </c>
      <c r="G9" s="3" t="s">
        <v>34</v>
      </c>
      <c r="H9" s="3" t="s">
        <v>35</v>
      </c>
      <c r="I9" s="3" t="s">
        <v>36</v>
      </c>
      <c r="J9" s="3">
        <v>1500</v>
      </c>
    </row>
    <row r="10" spans="1:10" x14ac:dyDescent="0.25">
      <c r="A10" s="3">
        <v>66075</v>
      </c>
      <c r="B10" s="3">
        <v>61680508</v>
      </c>
      <c r="C10" s="3" t="s">
        <v>45</v>
      </c>
      <c r="D10" s="3" t="s">
        <v>43</v>
      </c>
      <c r="E10" s="3" t="s">
        <v>32</v>
      </c>
      <c r="F10" s="3" t="s">
        <v>41</v>
      </c>
      <c r="G10" s="3" t="s">
        <v>34</v>
      </c>
      <c r="H10" s="3" t="s">
        <v>35</v>
      </c>
      <c r="I10" s="3" t="s">
        <v>36</v>
      </c>
      <c r="J10" s="3">
        <v>1500</v>
      </c>
    </row>
    <row r="11" spans="1:10" x14ac:dyDescent="0.25">
      <c r="A11" s="3">
        <v>66037</v>
      </c>
      <c r="B11" s="3">
        <v>2293806</v>
      </c>
      <c r="C11" s="3" t="s">
        <v>46</v>
      </c>
      <c r="D11" s="3" t="s">
        <v>31</v>
      </c>
      <c r="E11" s="3" t="s">
        <v>32</v>
      </c>
      <c r="F11" s="3" t="s">
        <v>47</v>
      </c>
      <c r="G11" s="3" t="s">
        <v>34</v>
      </c>
      <c r="H11" s="3" t="s">
        <v>35</v>
      </c>
      <c r="I11" s="3" t="s">
        <v>36</v>
      </c>
      <c r="J11" s="3">
        <v>1500</v>
      </c>
    </row>
    <row r="12" spans="1:10" x14ac:dyDescent="0.25">
      <c r="A12" s="3">
        <v>66038</v>
      </c>
      <c r="B12" s="3">
        <v>5441203</v>
      </c>
      <c r="C12" s="3" t="s">
        <v>48</v>
      </c>
      <c r="D12" s="3" t="s">
        <v>31</v>
      </c>
      <c r="E12" s="3" t="s">
        <v>32</v>
      </c>
      <c r="F12" s="3" t="s">
        <v>39</v>
      </c>
      <c r="G12" s="3" t="s">
        <v>34</v>
      </c>
      <c r="H12" s="3" t="s">
        <v>35</v>
      </c>
      <c r="I12" s="3" t="s">
        <v>36</v>
      </c>
      <c r="J12" s="3">
        <v>1500</v>
      </c>
    </row>
    <row r="13" spans="1:10" x14ac:dyDescent="0.25">
      <c r="A13" s="3">
        <v>66037</v>
      </c>
      <c r="B13" s="3">
        <v>15662602</v>
      </c>
      <c r="C13" s="3" t="s">
        <v>49</v>
      </c>
      <c r="D13" s="3" t="s">
        <v>31</v>
      </c>
      <c r="E13" s="3" t="s">
        <v>32</v>
      </c>
      <c r="F13" s="3" t="s">
        <v>47</v>
      </c>
      <c r="G13" s="3" t="s">
        <v>34</v>
      </c>
      <c r="H13" s="3" t="s">
        <v>35</v>
      </c>
      <c r="I13" s="3" t="s">
        <v>36</v>
      </c>
      <c r="J13" s="3">
        <v>1000</v>
      </c>
    </row>
    <row r="14" spans="1:10" x14ac:dyDescent="0.25">
      <c r="A14" s="3">
        <v>66038</v>
      </c>
      <c r="B14" s="3">
        <v>48991501</v>
      </c>
      <c r="C14" s="3" t="s">
        <v>50</v>
      </c>
      <c r="D14" s="3" t="s">
        <v>31</v>
      </c>
      <c r="E14" s="3" t="s">
        <v>32</v>
      </c>
      <c r="F14" s="3" t="s">
        <v>51</v>
      </c>
      <c r="G14" s="3" t="s">
        <v>34</v>
      </c>
      <c r="H14" s="3" t="s">
        <v>35</v>
      </c>
      <c r="I14" s="3" t="s">
        <v>36</v>
      </c>
      <c r="J14" s="3">
        <v>1000</v>
      </c>
    </row>
    <row r="15" spans="1:10" x14ac:dyDescent="0.25">
      <c r="A15" s="3">
        <v>66062</v>
      </c>
      <c r="B15" s="3">
        <v>70773708</v>
      </c>
      <c r="C15" s="3" t="s">
        <v>52</v>
      </c>
      <c r="D15" s="3" t="s">
        <v>43</v>
      </c>
      <c r="E15" s="3" t="s">
        <v>32</v>
      </c>
      <c r="F15" s="3" t="s">
        <v>47</v>
      </c>
      <c r="G15" s="3" t="s">
        <v>34</v>
      </c>
      <c r="H15" s="3" t="s">
        <v>35</v>
      </c>
      <c r="I15" s="3" t="s">
        <v>36</v>
      </c>
      <c r="J15" s="3">
        <v>1000</v>
      </c>
    </row>
    <row r="16" spans="1:10" x14ac:dyDescent="0.25">
      <c r="A16" s="3">
        <v>66037</v>
      </c>
      <c r="B16" s="3">
        <v>61439102</v>
      </c>
      <c r="C16" s="3" t="s">
        <v>53</v>
      </c>
      <c r="D16" s="3" t="s">
        <v>43</v>
      </c>
      <c r="E16" s="3" t="s">
        <v>32</v>
      </c>
      <c r="F16" s="3" t="s">
        <v>39</v>
      </c>
      <c r="G16" s="3" t="s">
        <v>34</v>
      </c>
      <c r="H16" s="3" t="s">
        <v>35</v>
      </c>
      <c r="I16" s="3" t="s">
        <v>36</v>
      </c>
      <c r="J16" s="3">
        <v>1000</v>
      </c>
    </row>
    <row r="17" spans="1:10" x14ac:dyDescent="0.25">
      <c r="A17" s="3">
        <v>66037</v>
      </c>
      <c r="B17" s="3">
        <v>50961106</v>
      </c>
      <c r="C17" s="3" t="s">
        <v>54</v>
      </c>
      <c r="D17" s="3" t="s">
        <v>43</v>
      </c>
      <c r="E17" s="3" t="s">
        <v>32</v>
      </c>
      <c r="F17" s="3" t="s">
        <v>39</v>
      </c>
      <c r="G17" s="3" t="s">
        <v>34</v>
      </c>
      <c r="H17" s="3" t="s">
        <v>35</v>
      </c>
      <c r="I17" s="3" t="s">
        <v>36</v>
      </c>
      <c r="J17" s="3">
        <v>1000</v>
      </c>
    </row>
    <row r="18" spans="1:10" x14ac:dyDescent="0.25">
      <c r="A18" s="3">
        <v>66038</v>
      </c>
      <c r="B18" s="3">
        <v>55631705</v>
      </c>
      <c r="C18" s="3" t="s">
        <v>55</v>
      </c>
      <c r="D18" s="3" t="s">
        <v>43</v>
      </c>
      <c r="E18" s="3" t="s">
        <v>32</v>
      </c>
      <c r="F18" s="3" t="s">
        <v>39</v>
      </c>
      <c r="G18" s="3" t="s">
        <v>34</v>
      </c>
      <c r="H18" s="3" t="s">
        <v>35</v>
      </c>
      <c r="I18" s="3" t="s">
        <v>36</v>
      </c>
      <c r="J18" s="3">
        <v>1000</v>
      </c>
    </row>
    <row r="19" spans="1:10" x14ac:dyDescent="0.25">
      <c r="A19" s="3">
        <v>66062</v>
      </c>
      <c r="B19" s="3">
        <v>66660307</v>
      </c>
      <c r="C19" s="3" t="s">
        <v>56</v>
      </c>
      <c r="D19" s="3" t="s">
        <v>43</v>
      </c>
      <c r="E19" s="3" t="s">
        <v>32</v>
      </c>
      <c r="F19" s="3" t="s">
        <v>33</v>
      </c>
      <c r="G19" s="3" t="s">
        <v>34</v>
      </c>
      <c r="H19" s="3" t="s">
        <v>35</v>
      </c>
      <c r="I19" s="3" t="s">
        <v>36</v>
      </c>
      <c r="J19" s="3">
        <v>1000</v>
      </c>
    </row>
    <row r="20" spans="1:10" x14ac:dyDescent="0.25">
      <c r="A20" s="3">
        <v>66062</v>
      </c>
      <c r="B20" s="3">
        <v>61445715</v>
      </c>
      <c r="C20" s="3" t="s">
        <v>57</v>
      </c>
      <c r="D20" s="3" t="s">
        <v>43</v>
      </c>
      <c r="E20" s="3" t="s">
        <v>32</v>
      </c>
      <c r="F20" s="3" t="s">
        <v>58</v>
      </c>
      <c r="G20" s="3" t="s">
        <v>34</v>
      </c>
      <c r="H20" s="3" t="s">
        <v>35</v>
      </c>
      <c r="I20" s="3" t="s">
        <v>36</v>
      </c>
      <c r="J20" s="3">
        <v>1000</v>
      </c>
    </row>
    <row r="21" spans="1:10" x14ac:dyDescent="0.25">
      <c r="A21" s="3">
        <v>66060</v>
      </c>
      <c r="B21" s="3">
        <v>60836211</v>
      </c>
      <c r="C21" s="3" t="s">
        <v>59</v>
      </c>
      <c r="D21" s="3" t="s">
        <v>43</v>
      </c>
      <c r="E21" s="3" t="s">
        <v>32</v>
      </c>
      <c r="F21" s="3" t="s">
        <v>39</v>
      </c>
      <c r="G21" s="3" t="s">
        <v>34</v>
      </c>
      <c r="H21" s="3" t="s">
        <v>35</v>
      </c>
      <c r="I21" s="3" t="s">
        <v>36</v>
      </c>
      <c r="J21" s="3">
        <v>1000</v>
      </c>
    </row>
    <row r="22" spans="1:10" x14ac:dyDescent="0.25">
      <c r="A22" s="3">
        <v>66062</v>
      </c>
      <c r="B22" s="3">
        <v>55929010</v>
      </c>
      <c r="C22" s="3" t="s">
        <v>60</v>
      </c>
      <c r="D22" s="3" t="s">
        <v>43</v>
      </c>
      <c r="E22" s="3" t="s">
        <v>32</v>
      </c>
      <c r="F22" s="3" t="s">
        <v>41</v>
      </c>
      <c r="G22" s="3" t="s">
        <v>34</v>
      </c>
      <c r="H22" s="3" t="s">
        <v>35</v>
      </c>
      <c r="I22" s="3" t="s">
        <v>36</v>
      </c>
      <c r="J22" s="3">
        <v>1000</v>
      </c>
    </row>
    <row r="23" spans="1:10" x14ac:dyDescent="0.25">
      <c r="A23" s="3">
        <v>66048</v>
      </c>
      <c r="B23" s="3">
        <v>48955301</v>
      </c>
      <c r="C23" s="3" t="s">
        <v>61</v>
      </c>
      <c r="D23" s="3" t="s">
        <v>31</v>
      </c>
      <c r="E23" s="3" t="s">
        <v>32</v>
      </c>
      <c r="F23" s="3" t="s">
        <v>33</v>
      </c>
      <c r="G23" s="3" t="s">
        <v>34</v>
      </c>
      <c r="H23" s="3" t="s">
        <v>35</v>
      </c>
      <c r="I23" s="3" t="s">
        <v>36</v>
      </c>
      <c r="J23" s="3">
        <v>1000</v>
      </c>
    </row>
    <row r="24" spans="1:10" x14ac:dyDescent="0.25">
      <c r="A24" s="3">
        <v>66062</v>
      </c>
      <c r="B24" s="3">
        <v>60076712</v>
      </c>
      <c r="C24" s="3" t="s">
        <v>62</v>
      </c>
      <c r="D24" s="3" t="s">
        <v>43</v>
      </c>
      <c r="E24" s="3" t="s">
        <v>32</v>
      </c>
      <c r="F24" s="3" t="s">
        <v>39</v>
      </c>
      <c r="G24" s="3" t="s">
        <v>34</v>
      </c>
      <c r="H24" s="3" t="s">
        <v>35</v>
      </c>
      <c r="I24" s="3" t="s">
        <v>36</v>
      </c>
      <c r="J24" s="3">
        <v>1000</v>
      </c>
    </row>
    <row r="25" spans="1:10" x14ac:dyDescent="0.25">
      <c r="A25" s="3">
        <v>66038</v>
      </c>
      <c r="B25" s="3">
        <v>46255802</v>
      </c>
      <c r="C25" s="3" t="s">
        <v>63</v>
      </c>
      <c r="D25" s="3" t="s">
        <v>43</v>
      </c>
      <c r="E25" s="3" t="s">
        <v>32</v>
      </c>
      <c r="F25" s="3" t="s">
        <v>39</v>
      </c>
      <c r="G25" s="3" t="s">
        <v>34</v>
      </c>
      <c r="H25" s="3" t="s">
        <v>35</v>
      </c>
      <c r="I25" s="3" t="s">
        <v>36</v>
      </c>
      <c r="J25" s="3">
        <v>150</v>
      </c>
    </row>
    <row r="26" spans="1:10" x14ac:dyDescent="0.25">
      <c r="A26" s="3">
        <v>66037</v>
      </c>
      <c r="B26" s="3">
        <v>16041108</v>
      </c>
      <c r="C26" s="3" t="s">
        <v>64</v>
      </c>
      <c r="D26" s="3" t="s">
        <v>31</v>
      </c>
      <c r="E26" s="3" t="s">
        <v>32</v>
      </c>
      <c r="F26" s="3" t="s">
        <v>41</v>
      </c>
      <c r="G26" s="3" t="s">
        <v>34</v>
      </c>
      <c r="H26" s="3" t="s">
        <v>35</v>
      </c>
      <c r="I26" s="3" t="s">
        <v>36</v>
      </c>
      <c r="J26" s="3">
        <v>150</v>
      </c>
    </row>
    <row r="27" spans="1:10" x14ac:dyDescent="0.25">
      <c r="A27" s="3">
        <v>66038</v>
      </c>
      <c r="B27" s="3">
        <v>54459804</v>
      </c>
      <c r="C27" s="3" t="s">
        <v>65</v>
      </c>
      <c r="D27" s="3" t="s">
        <v>43</v>
      </c>
      <c r="E27" s="3" t="s">
        <v>32</v>
      </c>
      <c r="F27" s="3" t="s">
        <v>39</v>
      </c>
      <c r="G27" s="3" t="s">
        <v>34</v>
      </c>
      <c r="H27" s="3" t="s">
        <v>35</v>
      </c>
      <c r="I27" s="3" t="s">
        <v>36</v>
      </c>
      <c r="J27" s="3">
        <v>150</v>
      </c>
    </row>
    <row r="28" spans="1:10" x14ac:dyDescent="0.25">
      <c r="A28" s="3">
        <v>66037</v>
      </c>
      <c r="B28" s="3">
        <v>46230003</v>
      </c>
      <c r="C28" s="3" t="s">
        <v>66</v>
      </c>
      <c r="D28" s="3" t="s">
        <v>43</v>
      </c>
      <c r="E28" s="3" t="s">
        <v>32</v>
      </c>
      <c r="F28" s="3" t="s">
        <v>39</v>
      </c>
      <c r="G28" s="3" t="s">
        <v>34</v>
      </c>
      <c r="H28" s="3" t="s">
        <v>35</v>
      </c>
      <c r="I28" s="3" t="s">
        <v>36</v>
      </c>
      <c r="J28" s="3">
        <v>150</v>
      </c>
    </row>
    <row r="29" spans="1:10" x14ac:dyDescent="0.25">
      <c r="A29" s="3">
        <v>66075</v>
      </c>
      <c r="B29" s="3">
        <v>59440308</v>
      </c>
      <c r="C29" s="3" t="s">
        <v>67</v>
      </c>
      <c r="D29" s="3" t="s">
        <v>43</v>
      </c>
      <c r="E29" s="3" t="s">
        <v>32</v>
      </c>
      <c r="F29" s="3" t="s">
        <v>47</v>
      </c>
      <c r="G29" s="3" t="s">
        <v>34</v>
      </c>
      <c r="H29" s="3" t="s">
        <v>35</v>
      </c>
      <c r="I29" s="3" t="s">
        <v>36</v>
      </c>
      <c r="J29" s="3">
        <v>150</v>
      </c>
    </row>
    <row r="30" spans="1:10" x14ac:dyDescent="0.25">
      <c r="A30" s="3">
        <v>66038</v>
      </c>
      <c r="B30" s="3">
        <v>40939602</v>
      </c>
      <c r="C30" s="3" t="s">
        <v>68</v>
      </c>
      <c r="D30" s="3" t="s">
        <v>43</v>
      </c>
      <c r="E30" s="3" t="s">
        <v>32</v>
      </c>
      <c r="F30" s="3" t="s">
        <v>39</v>
      </c>
      <c r="G30" s="3" t="s">
        <v>34</v>
      </c>
      <c r="H30" s="3" t="s">
        <v>35</v>
      </c>
      <c r="I30" s="3" t="s">
        <v>36</v>
      </c>
      <c r="J30" s="3">
        <v>150</v>
      </c>
    </row>
    <row r="31" spans="1:10" x14ac:dyDescent="0.25">
      <c r="A31" s="3">
        <v>66075</v>
      </c>
      <c r="B31" s="3">
        <v>50017721</v>
      </c>
      <c r="C31" s="3" t="s">
        <v>69</v>
      </c>
      <c r="D31" s="3" t="s">
        <v>43</v>
      </c>
      <c r="E31" s="3" t="s">
        <v>32</v>
      </c>
      <c r="F31" s="3" t="s">
        <v>39</v>
      </c>
      <c r="G31" s="3" t="s">
        <v>34</v>
      </c>
      <c r="H31" s="3" t="s">
        <v>35</v>
      </c>
      <c r="I31" s="3" t="s">
        <v>36</v>
      </c>
      <c r="J31" s="3">
        <v>150</v>
      </c>
    </row>
    <row r="32" spans="1:10" x14ac:dyDescent="0.25">
      <c r="A32" s="3">
        <v>66037</v>
      </c>
      <c r="B32" s="3">
        <v>34115005</v>
      </c>
      <c r="C32" s="3" t="s">
        <v>70</v>
      </c>
      <c r="D32" s="3" t="s">
        <v>71</v>
      </c>
      <c r="E32" s="3" t="s">
        <v>32</v>
      </c>
      <c r="F32" s="3" t="s">
        <v>39</v>
      </c>
      <c r="G32" s="3" t="s">
        <v>34</v>
      </c>
      <c r="H32" s="3" t="s">
        <v>35</v>
      </c>
      <c r="I32" s="3" t="s">
        <v>36</v>
      </c>
      <c r="J32" s="3">
        <v>150</v>
      </c>
    </row>
    <row r="33" spans="1:10" x14ac:dyDescent="0.25">
      <c r="A33" s="3">
        <v>66048</v>
      </c>
      <c r="B33" s="3">
        <v>48939802</v>
      </c>
      <c r="C33" s="3" t="s">
        <v>72</v>
      </c>
      <c r="D33" s="3" t="s">
        <v>31</v>
      </c>
      <c r="E33" s="3" t="s">
        <v>32</v>
      </c>
      <c r="F33" s="3" t="s">
        <v>33</v>
      </c>
      <c r="G33" s="3" t="s">
        <v>34</v>
      </c>
      <c r="H33" s="3" t="s">
        <v>35</v>
      </c>
      <c r="I33" s="3" t="s">
        <v>36</v>
      </c>
      <c r="J33" s="3">
        <v>150</v>
      </c>
    </row>
    <row r="34" spans="1:10" x14ac:dyDescent="0.25">
      <c r="A34" s="3">
        <v>66037</v>
      </c>
      <c r="B34" s="3">
        <v>67268511</v>
      </c>
      <c r="C34" s="3" t="s">
        <v>73</v>
      </c>
      <c r="D34" s="3" t="s">
        <v>43</v>
      </c>
      <c r="E34" s="3" t="s">
        <v>74</v>
      </c>
      <c r="F34" s="3" t="s">
        <v>58</v>
      </c>
      <c r="G34" s="3" t="s">
        <v>34</v>
      </c>
      <c r="H34" s="3" t="s">
        <v>35</v>
      </c>
      <c r="I34" s="3" t="s">
        <v>36</v>
      </c>
      <c r="J34" s="3">
        <v>5</v>
      </c>
    </row>
    <row r="35" spans="1:10" x14ac:dyDescent="0.25">
      <c r="A35" s="3">
        <v>66038</v>
      </c>
      <c r="B35" s="3">
        <v>50335901</v>
      </c>
      <c r="C35" s="3" t="s">
        <v>75</v>
      </c>
      <c r="D35" s="3" t="s">
        <v>43</v>
      </c>
      <c r="E35" s="3" t="s">
        <v>74</v>
      </c>
      <c r="F35" s="3" t="s">
        <v>51</v>
      </c>
      <c r="G35" s="3" t="s">
        <v>34</v>
      </c>
      <c r="H35" s="3" t="s">
        <v>35</v>
      </c>
      <c r="I35" s="3" t="s">
        <v>36</v>
      </c>
      <c r="J35" s="3">
        <v>5</v>
      </c>
    </row>
    <row r="36" spans="1:10" x14ac:dyDescent="0.25">
      <c r="A36" s="3">
        <v>770011</v>
      </c>
      <c r="B36" s="3">
        <v>78754873711</v>
      </c>
      <c r="C36" s="3" t="s">
        <v>76</v>
      </c>
      <c r="D36" s="3" t="s">
        <v>36</v>
      </c>
      <c r="E36" s="3" t="s">
        <v>32</v>
      </c>
      <c r="F36" s="3" t="s">
        <v>33</v>
      </c>
      <c r="G36" s="3" t="s">
        <v>34</v>
      </c>
      <c r="H36" s="3" t="s">
        <v>77</v>
      </c>
      <c r="I36" s="3" t="s">
        <v>36</v>
      </c>
      <c r="J36" s="3">
        <v>1500</v>
      </c>
    </row>
    <row r="37" spans="1:10" x14ac:dyDescent="0.25">
      <c r="A37" s="3">
        <v>770015</v>
      </c>
      <c r="B37" s="3">
        <v>78443158901</v>
      </c>
      <c r="C37" s="3" t="s">
        <v>78</v>
      </c>
      <c r="D37" s="3" t="s">
        <v>36</v>
      </c>
      <c r="E37" s="3" t="s">
        <v>32</v>
      </c>
      <c r="F37" s="3" t="s">
        <v>44</v>
      </c>
      <c r="G37" s="3" t="s">
        <v>34</v>
      </c>
      <c r="H37" s="3" t="s">
        <v>77</v>
      </c>
      <c r="I37" s="3" t="s">
        <v>36</v>
      </c>
      <c r="J37" s="3">
        <v>1500</v>
      </c>
    </row>
    <row r="38" spans="1:10" x14ac:dyDescent="0.25">
      <c r="A38" s="3">
        <v>770015</v>
      </c>
      <c r="B38" s="3">
        <v>78441561746</v>
      </c>
      <c r="C38" s="3" t="s">
        <v>79</v>
      </c>
      <c r="D38" s="3" t="s">
        <v>36</v>
      </c>
      <c r="E38" s="3" t="s">
        <v>32</v>
      </c>
      <c r="F38" s="3" t="s">
        <v>39</v>
      </c>
      <c r="G38" s="3" t="s">
        <v>34</v>
      </c>
      <c r="H38" s="3" t="s">
        <v>77</v>
      </c>
      <c r="I38" s="3" t="s">
        <v>36</v>
      </c>
      <c r="J38" s="3">
        <v>1500</v>
      </c>
    </row>
    <row r="39" spans="1:10" x14ac:dyDescent="0.25">
      <c r="A39" s="3">
        <v>770015</v>
      </c>
      <c r="B39" s="3">
        <v>7870354727</v>
      </c>
      <c r="C39" s="3" t="s">
        <v>80</v>
      </c>
      <c r="D39" s="3" t="s">
        <v>36</v>
      </c>
      <c r="E39" s="3" t="s">
        <v>32</v>
      </c>
      <c r="F39" s="3" t="s">
        <v>44</v>
      </c>
      <c r="G39" s="3" t="s">
        <v>34</v>
      </c>
      <c r="H39" s="3" t="s">
        <v>77</v>
      </c>
      <c r="I39" s="3" t="s">
        <v>36</v>
      </c>
      <c r="J39" s="3">
        <v>1500</v>
      </c>
    </row>
    <row r="40" spans="1:10" x14ac:dyDescent="0.25">
      <c r="A40" s="3">
        <v>66037</v>
      </c>
      <c r="B40" s="3">
        <v>74637702</v>
      </c>
      <c r="C40" s="3" t="s">
        <v>81</v>
      </c>
      <c r="D40" s="3" t="s">
        <v>43</v>
      </c>
      <c r="E40" s="3" t="s">
        <v>32</v>
      </c>
      <c r="F40" s="3" t="s">
        <v>82</v>
      </c>
      <c r="G40" s="3" t="s">
        <v>83</v>
      </c>
      <c r="H40" s="3" t="s">
        <v>35</v>
      </c>
      <c r="I40" s="3" t="s">
        <v>36</v>
      </c>
      <c r="J40" s="3">
        <v>1000</v>
      </c>
    </row>
    <row r="41" spans="1:10" x14ac:dyDescent="0.25">
      <c r="A41" s="3">
        <v>66037</v>
      </c>
      <c r="B41" s="3">
        <v>74637702</v>
      </c>
      <c r="C41" s="3" t="s">
        <v>81</v>
      </c>
      <c r="D41" s="3" t="s">
        <v>43</v>
      </c>
      <c r="E41" s="3" t="s">
        <v>37</v>
      </c>
      <c r="F41" s="3" t="s">
        <v>82</v>
      </c>
      <c r="G41" s="3" t="s">
        <v>83</v>
      </c>
      <c r="H41" s="3" t="s">
        <v>35</v>
      </c>
      <c r="I41" s="3" t="s">
        <v>36</v>
      </c>
      <c r="J41" s="3">
        <v>1</v>
      </c>
    </row>
    <row r="42" spans="1:10" x14ac:dyDescent="0.25">
      <c r="A42" s="3">
        <v>66038</v>
      </c>
      <c r="B42" s="3">
        <v>52246901</v>
      </c>
      <c r="C42" s="3" t="s">
        <v>84</v>
      </c>
      <c r="D42" s="3" t="s">
        <v>43</v>
      </c>
      <c r="E42" s="3" t="s">
        <v>32</v>
      </c>
      <c r="F42" s="3" t="s">
        <v>85</v>
      </c>
      <c r="G42" s="3" t="s">
        <v>83</v>
      </c>
      <c r="H42" s="3" t="s">
        <v>35</v>
      </c>
      <c r="I42" s="3" t="s">
        <v>36</v>
      </c>
      <c r="J42" s="3">
        <v>300</v>
      </c>
    </row>
    <row r="43" spans="1:10" x14ac:dyDescent="0.25">
      <c r="A43" s="3">
        <v>66038</v>
      </c>
      <c r="B43" s="3">
        <v>52246901</v>
      </c>
      <c r="C43" s="3" t="s">
        <v>84</v>
      </c>
      <c r="D43" s="3" t="s">
        <v>43</v>
      </c>
      <c r="E43" s="3" t="s">
        <v>37</v>
      </c>
      <c r="F43" s="3" t="s">
        <v>85</v>
      </c>
      <c r="G43" s="3" t="s">
        <v>83</v>
      </c>
      <c r="H43" s="3" t="s">
        <v>35</v>
      </c>
      <c r="I43" s="3" t="s">
        <v>36</v>
      </c>
      <c r="J43" s="3">
        <v>1</v>
      </c>
    </row>
    <row r="44" spans="1:10" x14ac:dyDescent="0.25">
      <c r="A44" s="3">
        <v>66037</v>
      </c>
      <c r="B44" s="3">
        <v>76121801</v>
      </c>
      <c r="C44" s="3" t="s">
        <v>86</v>
      </c>
      <c r="D44" s="3" t="s">
        <v>43</v>
      </c>
      <c r="E44" s="3" t="s">
        <v>32</v>
      </c>
      <c r="F44" s="3" t="s">
        <v>87</v>
      </c>
      <c r="G44" s="3" t="s">
        <v>83</v>
      </c>
      <c r="H44" s="3" t="s">
        <v>35</v>
      </c>
      <c r="I44" s="3" t="s">
        <v>36</v>
      </c>
      <c r="J44" s="3">
        <v>300</v>
      </c>
    </row>
    <row r="45" spans="1:10" x14ac:dyDescent="0.25">
      <c r="A45" s="3">
        <v>66037</v>
      </c>
      <c r="B45" s="3">
        <v>76121801</v>
      </c>
      <c r="C45" s="3" t="s">
        <v>86</v>
      </c>
      <c r="D45" s="3" t="s">
        <v>43</v>
      </c>
      <c r="E45" s="3" t="s">
        <v>37</v>
      </c>
      <c r="F45" s="3" t="s">
        <v>87</v>
      </c>
      <c r="G45" s="3" t="s">
        <v>83</v>
      </c>
      <c r="H45" s="3" t="s">
        <v>35</v>
      </c>
      <c r="I45" s="3" t="s">
        <v>36</v>
      </c>
      <c r="J45" s="3">
        <v>1</v>
      </c>
    </row>
    <row r="46" spans="1:10" x14ac:dyDescent="0.25">
      <c r="A46" s="3">
        <v>770011</v>
      </c>
      <c r="B46" s="3">
        <v>78366516203</v>
      </c>
      <c r="C46" s="3" t="s">
        <v>88</v>
      </c>
      <c r="D46" s="3" t="s">
        <v>36</v>
      </c>
      <c r="E46" s="3" t="s">
        <v>32</v>
      </c>
      <c r="F46" s="3" t="s">
        <v>89</v>
      </c>
      <c r="G46" s="3" t="s">
        <v>83</v>
      </c>
      <c r="H46" s="3" t="s">
        <v>77</v>
      </c>
      <c r="I46" s="3" t="s">
        <v>36</v>
      </c>
      <c r="J46" s="3">
        <v>1500</v>
      </c>
    </row>
    <row r="47" spans="1:10" x14ac:dyDescent="0.25">
      <c r="A47" s="3">
        <v>770011</v>
      </c>
      <c r="B47" s="3">
        <v>78754977381</v>
      </c>
      <c r="C47" s="3" t="s">
        <v>90</v>
      </c>
      <c r="D47" s="3" t="s">
        <v>36</v>
      </c>
      <c r="E47" s="3" t="s">
        <v>32</v>
      </c>
      <c r="F47" s="3" t="s">
        <v>91</v>
      </c>
      <c r="G47" s="3" t="s">
        <v>83</v>
      </c>
      <c r="H47" s="3" t="s">
        <v>77</v>
      </c>
      <c r="I47" s="3" t="s">
        <v>36</v>
      </c>
      <c r="J47" s="3">
        <v>1000</v>
      </c>
    </row>
    <row r="48" spans="1:10" x14ac:dyDescent="0.25">
      <c r="A48" s="3">
        <v>66038</v>
      </c>
      <c r="B48" s="3">
        <v>6951904</v>
      </c>
      <c r="C48" s="3" t="s">
        <v>92</v>
      </c>
      <c r="D48" s="3" t="s">
        <v>31</v>
      </c>
      <c r="E48" s="3" t="s">
        <v>32</v>
      </c>
      <c r="F48" s="3" t="s">
        <v>33</v>
      </c>
      <c r="G48" s="3" t="s">
        <v>93</v>
      </c>
      <c r="H48" s="3" t="s">
        <v>35</v>
      </c>
      <c r="I48" s="3" t="s">
        <v>36</v>
      </c>
      <c r="J48" s="3">
        <v>1000</v>
      </c>
    </row>
    <row r="49" spans="1:10" x14ac:dyDescent="0.25">
      <c r="A49" s="3">
        <v>66048</v>
      </c>
      <c r="B49" s="3">
        <v>48993201</v>
      </c>
      <c r="C49" s="3" t="s">
        <v>94</v>
      </c>
      <c r="D49" s="3" t="s">
        <v>31</v>
      </c>
      <c r="E49" s="3" t="s">
        <v>32</v>
      </c>
      <c r="F49" s="3" t="s">
        <v>41</v>
      </c>
      <c r="G49" s="3" t="s">
        <v>93</v>
      </c>
      <c r="H49" s="3" t="s">
        <v>35</v>
      </c>
      <c r="I49" s="3" t="s">
        <v>36</v>
      </c>
      <c r="J49" s="3">
        <v>1000</v>
      </c>
    </row>
    <row r="50" spans="1:10" x14ac:dyDescent="0.25">
      <c r="A50" s="3">
        <v>66048</v>
      </c>
      <c r="B50" s="3">
        <v>48954101</v>
      </c>
      <c r="C50" s="3" t="s">
        <v>95</v>
      </c>
      <c r="D50" s="3" t="s">
        <v>31</v>
      </c>
      <c r="E50" s="3" t="s">
        <v>32</v>
      </c>
      <c r="F50" s="3" t="s">
        <v>58</v>
      </c>
      <c r="G50" s="3" t="s">
        <v>93</v>
      </c>
      <c r="H50" s="3" t="s">
        <v>35</v>
      </c>
      <c r="I50" s="3" t="s">
        <v>36</v>
      </c>
      <c r="J50" s="3">
        <v>1000</v>
      </c>
    </row>
    <row r="51" spans="1:10" x14ac:dyDescent="0.25">
      <c r="A51" s="3">
        <v>66048</v>
      </c>
      <c r="B51" s="3">
        <v>49013501</v>
      </c>
      <c r="C51" s="3" t="s">
        <v>96</v>
      </c>
      <c r="D51" s="3" t="s">
        <v>31</v>
      </c>
      <c r="E51" s="3" t="s">
        <v>32</v>
      </c>
      <c r="F51" s="3" t="s">
        <v>58</v>
      </c>
      <c r="G51" s="3" t="s">
        <v>93</v>
      </c>
      <c r="H51" s="3" t="s">
        <v>35</v>
      </c>
      <c r="I51" s="3" t="s">
        <v>36</v>
      </c>
      <c r="J51" s="3">
        <v>1000</v>
      </c>
    </row>
    <row r="52" spans="1:10" x14ac:dyDescent="0.25">
      <c r="A52" s="3">
        <v>66048</v>
      </c>
      <c r="B52" s="3">
        <v>49033601</v>
      </c>
      <c r="C52" s="3" t="s">
        <v>97</v>
      </c>
      <c r="D52" s="3" t="s">
        <v>31</v>
      </c>
      <c r="E52" s="3" t="s">
        <v>32</v>
      </c>
      <c r="F52" s="3" t="s">
        <v>41</v>
      </c>
      <c r="G52" s="3" t="s">
        <v>93</v>
      </c>
      <c r="H52" s="3" t="s">
        <v>35</v>
      </c>
      <c r="I52" s="3" t="s">
        <v>36</v>
      </c>
      <c r="J52" s="3">
        <v>1000</v>
      </c>
    </row>
    <row r="53" spans="1:10" x14ac:dyDescent="0.25">
      <c r="A53" s="3">
        <v>66048</v>
      </c>
      <c r="B53" s="3">
        <v>49032801</v>
      </c>
      <c r="C53" s="3" t="s">
        <v>98</v>
      </c>
      <c r="D53" s="3" t="s">
        <v>31</v>
      </c>
      <c r="E53" s="3" t="s">
        <v>32</v>
      </c>
      <c r="F53" s="3" t="s">
        <v>41</v>
      </c>
      <c r="G53" s="3" t="s">
        <v>93</v>
      </c>
      <c r="H53" s="3" t="s">
        <v>35</v>
      </c>
      <c r="I53" s="3" t="s">
        <v>36</v>
      </c>
      <c r="J53" s="3">
        <v>1000</v>
      </c>
    </row>
    <row r="54" spans="1:10" x14ac:dyDescent="0.25">
      <c r="A54" s="3">
        <v>66038</v>
      </c>
      <c r="B54" s="3">
        <v>63920105</v>
      </c>
      <c r="C54" s="3" t="s">
        <v>99</v>
      </c>
      <c r="D54" s="3" t="s">
        <v>43</v>
      </c>
      <c r="E54" s="3" t="s">
        <v>32</v>
      </c>
      <c r="F54" s="3" t="s">
        <v>41</v>
      </c>
      <c r="G54" s="3" t="s">
        <v>93</v>
      </c>
      <c r="H54" s="3" t="s">
        <v>35</v>
      </c>
      <c r="I54" s="3" t="s">
        <v>36</v>
      </c>
      <c r="J54" s="3">
        <v>150</v>
      </c>
    </row>
    <row r="55" spans="1:10" x14ac:dyDescent="0.25">
      <c r="A55" s="3">
        <v>66037</v>
      </c>
      <c r="B55" s="3">
        <v>40939202</v>
      </c>
      <c r="C55" s="3" t="s">
        <v>100</v>
      </c>
      <c r="D55" s="3" t="s">
        <v>43</v>
      </c>
      <c r="E55" s="3" t="s">
        <v>32</v>
      </c>
      <c r="F55" s="3" t="s">
        <v>58</v>
      </c>
      <c r="G55" s="3" t="s">
        <v>101</v>
      </c>
      <c r="H55" s="3" t="s">
        <v>35</v>
      </c>
      <c r="I55" s="3" t="s">
        <v>36</v>
      </c>
      <c r="J55" s="3">
        <v>1500</v>
      </c>
    </row>
    <row r="56" spans="1:10" x14ac:dyDescent="0.25">
      <c r="A56" s="3">
        <v>66048</v>
      </c>
      <c r="B56" s="3">
        <v>48940401</v>
      </c>
      <c r="C56" s="3" t="s">
        <v>102</v>
      </c>
      <c r="D56" s="3" t="s">
        <v>31</v>
      </c>
      <c r="E56" s="3" t="s">
        <v>32</v>
      </c>
      <c r="F56" s="3" t="s">
        <v>33</v>
      </c>
      <c r="G56" s="3" t="s">
        <v>93</v>
      </c>
      <c r="H56" s="3" t="s">
        <v>35</v>
      </c>
      <c r="I56" s="3" t="s">
        <v>36</v>
      </c>
      <c r="J56" s="3">
        <v>1000</v>
      </c>
    </row>
    <row r="57" spans="1:10" x14ac:dyDescent="0.25">
      <c r="A57" s="3">
        <v>66048</v>
      </c>
      <c r="B57" s="3">
        <v>49029101</v>
      </c>
      <c r="C57" s="3" t="s">
        <v>103</v>
      </c>
      <c r="D57" s="3" t="s">
        <v>31</v>
      </c>
      <c r="E57" s="3" t="s">
        <v>32</v>
      </c>
      <c r="F57" s="3" t="s">
        <v>33</v>
      </c>
      <c r="G57" s="3" t="s">
        <v>104</v>
      </c>
      <c r="H57" s="3" t="s">
        <v>35</v>
      </c>
      <c r="I57" s="3" t="s">
        <v>36</v>
      </c>
      <c r="J57" s="3">
        <v>1000</v>
      </c>
    </row>
    <row r="58" spans="1:10" x14ac:dyDescent="0.25">
      <c r="A58" s="3">
        <v>66062</v>
      </c>
      <c r="B58" s="3">
        <v>61047910</v>
      </c>
      <c r="C58" s="3" t="s">
        <v>105</v>
      </c>
      <c r="D58" s="3" t="s">
        <v>43</v>
      </c>
      <c r="E58" s="3" t="s">
        <v>32</v>
      </c>
      <c r="F58" s="3" t="s">
        <v>41</v>
      </c>
      <c r="G58" s="3" t="s">
        <v>104</v>
      </c>
      <c r="H58" s="3" t="s">
        <v>35</v>
      </c>
      <c r="I58" s="3" t="s">
        <v>36</v>
      </c>
      <c r="J58" s="3">
        <v>1000</v>
      </c>
    </row>
    <row r="59" spans="1:10" x14ac:dyDescent="0.25">
      <c r="A59" s="3">
        <v>66037</v>
      </c>
      <c r="B59" s="3">
        <v>4482703</v>
      </c>
      <c r="C59" s="3" t="s">
        <v>106</v>
      </c>
      <c r="D59" s="3" t="s">
        <v>31</v>
      </c>
      <c r="E59" s="3" t="s">
        <v>32</v>
      </c>
      <c r="F59" s="3" t="s">
        <v>58</v>
      </c>
      <c r="G59" s="3" t="s">
        <v>104</v>
      </c>
      <c r="H59" s="3" t="s">
        <v>35</v>
      </c>
      <c r="I59" s="3" t="s">
        <v>36</v>
      </c>
      <c r="J59" s="3">
        <v>1000</v>
      </c>
    </row>
    <row r="60" spans="1:10" x14ac:dyDescent="0.25">
      <c r="A60" s="3">
        <v>66038</v>
      </c>
      <c r="B60" s="3">
        <v>65920414</v>
      </c>
      <c r="C60" s="3" t="s">
        <v>107</v>
      </c>
      <c r="D60" s="3" t="s">
        <v>43</v>
      </c>
      <c r="E60" s="3" t="s">
        <v>32</v>
      </c>
      <c r="F60" s="3" t="s">
        <v>58</v>
      </c>
      <c r="G60" s="3" t="s">
        <v>108</v>
      </c>
      <c r="H60" s="3" t="s">
        <v>35</v>
      </c>
      <c r="I60" s="3" t="s">
        <v>36</v>
      </c>
      <c r="J60" s="3">
        <v>300</v>
      </c>
    </row>
    <row r="61" spans="1:10" x14ac:dyDescent="0.25">
      <c r="A61" s="3">
        <v>66038</v>
      </c>
      <c r="B61" s="3">
        <v>48987801</v>
      </c>
      <c r="C61" s="3" t="s">
        <v>109</v>
      </c>
      <c r="D61" s="3" t="s">
        <v>31</v>
      </c>
      <c r="E61" s="3" t="s">
        <v>32</v>
      </c>
      <c r="F61" s="3" t="s">
        <v>51</v>
      </c>
      <c r="G61" s="3" t="s">
        <v>110</v>
      </c>
      <c r="H61" s="3" t="s">
        <v>35</v>
      </c>
      <c r="I61" s="3" t="s">
        <v>36</v>
      </c>
      <c r="J61" s="3">
        <v>1000</v>
      </c>
    </row>
    <row r="62" spans="1:10" x14ac:dyDescent="0.25">
      <c r="A62" s="3">
        <v>66048</v>
      </c>
      <c r="B62" s="3">
        <v>62089607</v>
      </c>
      <c r="C62" s="3" t="s">
        <v>111</v>
      </c>
      <c r="D62" s="3" t="s">
        <v>43</v>
      </c>
      <c r="E62" s="3" t="s">
        <v>32</v>
      </c>
      <c r="F62" s="3" t="s">
        <v>39</v>
      </c>
      <c r="G62" s="3" t="s">
        <v>93</v>
      </c>
      <c r="H62" s="3" t="s">
        <v>35</v>
      </c>
      <c r="I62" s="3" t="s">
        <v>36</v>
      </c>
      <c r="J62" s="3">
        <v>1500</v>
      </c>
    </row>
    <row r="63" spans="1:10" x14ac:dyDescent="0.25">
      <c r="A63" s="3">
        <v>66048</v>
      </c>
      <c r="B63" s="3">
        <v>48993201</v>
      </c>
      <c r="C63" s="3" t="s">
        <v>94</v>
      </c>
      <c r="D63" s="3" t="s">
        <v>31</v>
      </c>
      <c r="E63" s="3" t="s">
        <v>74</v>
      </c>
      <c r="F63" s="3" t="s">
        <v>41</v>
      </c>
      <c r="G63" s="3" t="s">
        <v>93</v>
      </c>
      <c r="H63" s="3" t="s">
        <v>35</v>
      </c>
      <c r="I63" s="3" t="s">
        <v>36</v>
      </c>
      <c r="J63" s="3">
        <v>5</v>
      </c>
    </row>
    <row r="64" spans="1:10" x14ac:dyDescent="0.25">
      <c r="A64" s="3">
        <v>66048</v>
      </c>
      <c r="B64" s="3">
        <v>49013501</v>
      </c>
      <c r="C64" s="3" t="s">
        <v>96</v>
      </c>
      <c r="D64" s="3" t="s">
        <v>31</v>
      </c>
      <c r="E64" s="3" t="s">
        <v>74</v>
      </c>
      <c r="F64" s="3" t="s">
        <v>58</v>
      </c>
      <c r="G64" s="3" t="s">
        <v>93</v>
      </c>
      <c r="H64" s="3" t="s">
        <v>35</v>
      </c>
      <c r="I64" s="3" t="s">
        <v>36</v>
      </c>
      <c r="J64" s="3">
        <v>5</v>
      </c>
    </row>
    <row r="65" spans="1:10" x14ac:dyDescent="0.25">
      <c r="A65" s="3">
        <v>66048</v>
      </c>
      <c r="B65" s="3">
        <v>49033601</v>
      </c>
      <c r="C65" s="3" t="s">
        <v>97</v>
      </c>
      <c r="D65" s="3" t="s">
        <v>31</v>
      </c>
      <c r="E65" s="3" t="s">
        <v>74</v>
      </c>
      <c r="F65" s="3" t="s">
        <v>41</v>
      </c>
      <c r="G65" s="3" t="s">
        <v>93</v>
      </c>
      <c r="H65" s="3" t="s">
        <v>35</v>
      </c>
      <c r="I65" s="3" t="s">
        <v>36</v>
      </c>
      <c r="J65" s="3">
        <v>5</v>
      </c>
    </row>
    <row r="66" spans="1:10" x14ac:dyDescent="0.25">
      <c r="A66" s="3">
        <v>66037</v>
      </c>
      <c r="B66" s="3">
        <v>40939202</v>
      </c>
      <c r="C66" s="3" t="s">
        <v>100</v>
      </c>
      <c r="D66" s="3" t="s">
        <v>43</v>
      </c>
      <c r="E66" s="3" t="s">
        <v>74</v>
      </c>
      <c r="F66" s="3" t="s">
        <v>58</v>
      </c>
      <c r="G66" s="3" t="s">
        <v>101</v>
      </c>
      <c r="H66" s="3" t="s">
        <v>35</v>
      </c>
      <c r="I66" s="3" t="s">
        <v>36</v>
      </c>
      <c r="J66" s="3">
        <v>5</v>
      </c>
    </row>
    <row r="67" spans="1:10" x14ac:dyDescent="0.25">
      <c r="A67" s="3">
        <v>66037</v>
      </c>
      <c r="B67" s="3">
        <v>9215306</v>
      </c>
      <c r="C67" s="3" t="s">
        <v>38</v>
      </c>
      <c r="D67" s="3" t="s">
        <v>31</v>
      </c>
      <c r="E67" s="3" t="s">
        <v>74</v>
      </c>
      <c r="F67" s="3" t="s">
        <v>41</v>
      </c>
      <c r="G67" s="3" t="s">
        <v>93</v>
      </c>
      <c r="H67" s="3" t="s">
        <v>35</v>
      </c>
      <c r="I67" s="3" t="s">
        <v>36</v>
      </c>
      <c r="J67" s="3">
        <v>5</v>
      </c>
    </row>
    <row r="68" spans="1:10" x14ac:dyDescent="0.25">
      <c r="A68" s="3">
        <v>66048</v>
      </c>
      <c r="B68" s="3">
        <v>48940401</v>
      </c>
      <c r="C68" s="3" t="s">
        <v>102</v>
      </c>
      <c r="D68" s="3" t="s">
        <v>31</v>
      </c>
      <c r="E68" s="3" t="s">
        <v>74</v>
      </c>
      <c r="F68" s="3" t="s">
        <v>33</v>
      </c>
      <c r="G68" s="3" t="s">
        <v>93</v>
      </c>
      <c r="H68" s="3" t="s">
        <v>35</v>
      </c>
      <c r="I68" s="3" t="s">
        <v>36</v>
      </c>
      <c r="J68" s="3">
        <v>5</v>
      </c>
    </row>
    <row r="69" spans="1:10" x14ac:dyDescent="0.25">
      <c r="A69" s="3">
        <v>66048</v>
      </c>
      <c r="B69" s="3">
        <v>49029101</v>
      </c>
      <c r="C69" s="3" t="s">
        <v>103</v>
      </c>
      <c r="D69" s="3" t="s">
        <v>31</v>
      </c>
      <c r="E69" s="3" t="s">
        <v>74</v>
      </c>
      <c r="F69" s="3" t="s">
        <v>33</v>
      </c>
      <c r="G69" s="3" t="s">
        <v>104</v>
      </c>
      <c r="H69" s="3" t="s">
        <v>35</v>
      </c>
      <c r="I69" s="3" t="s">
        <v>36</v>
      </c>
      <c r="J69" s="3">
        <v>5</v>
      </c>
    </row>
    <row r="70" spans="1:10" x14ac:dyDescent="0.25">
      <c r="A70" s="3">
        <v>66048</v>
      </c>
      <c r="B70" s="3">
        <v>52569407</v>
      </c>
      <c r="C70" s="3" t="s">
        <v>112</v>
      </c>
      <c r="D70" s="3" t="s">
        <v>43</v>
      </c>
      <c r="E70" s="3" t="s">
        <v>74</v>
      </c>
      <c r="F70" s="3" t="s">
        <v>47</v>
      </c>
      <c r="G70" s="3" t="s">
        <v>93</v>
      </c>
      <c r="H70" s="3" t="s">
        <v>35</v>
      </c>
      <c r="I70" s="3" t="s">
        <v>36</v>
      </c>
      <c r="J70" s="3">
        <v>5</v>
      </c>
    </row>
    <row r="71" spans="1:10" x14ac:dyDescent="0.25">
      <c r="A71" s="3">
        <v>66038</v>
      </c>
      <c r="B71" s="3">
        <v>65920414</v>
      </c>
      <c r="C71" s="3" t="s">
        <v>107</v>
      </c>
      <c r="D71" s="3" t="s">
        <v>43</v>
      </c>
      <c r="E71" s="3" t="s">
        <v>74</v>
      </c>
      <c r="F71" s="3" t="s">
        <v>58</v>
      </c>
      <c r="G71" s="3" t="s">
        <v>108</v>
      </c>
      <c r="H71" s="3" t="s">
        <v>35</v>
      </c>
      <c r="I71" s="3" t="s">
        <v>36</v>
      </c>
      <c r="J71" s="3">
        <v>5</v>
      </c>
    </row>
  </sheetData>
  <sheetProtection formatCells="0" formatColumns="0" formatRows="0" insertColumns="0" insertRows="0" insertHyperlinks="0" deleteColumns="0" deleteRows="0" sort="0" autoFilter="0" pivotTables="0"/>
  <mergeCells count="1">
    <mergeCell ref="A1:J1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31F4D-55EE-4E4F-A90A-291D4AF88CE0}">
  <dimension ref="A1"/>
  <sheetViews>
    <sheetView workbookViewId="0">
      <selection activeCell="E28" sqref="E28"/>
    </sheetView>
  </sheetViews>
  <sheetFormatPr defaultRowHeight="15.75" x14ac:dyDescent="0.25"/>
  <cols>
    <col min="1" max="1" width="55" bestFit="1" customWidth="1"/>
    <col min="2" max="2" width="11.125" bestFit="1" customWidth="1"/>
    <col min="3" max="3" width="14.75" bestFit="1" customWidth="1"/>
    <col min="4" max="4" width="15.125" bestFit="1" customWidth="1"/>
    <col min="5" max="5" width="14.5" bestFit="1" customWidth="1"/>
    <col min="6" max="6" width="78" bestFit="1" customWidth="1"/>
  </cols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62801-A7B5-4D20-8F12-F8D90D538F6B}">
  <dimension ref="A1:B101"/>
  <sheetViews>
    <sheetView topLeftCell="A3" workbookViewId="0"/>
  </sheetViews>
  <sheetFormatPr defaultRowHeight="15.75" x14ac:dyDescent="0.25"/>
  <cols>
    <col min="1" max="1" width="58.375" customWidth="1"/>
    <col min="2" max="2" width="91.625" customWidth="1"/>
  </cols>
  <sheetData>
    <row r="1" spans="1:2" ht="18.75" x14ac:dyDescent="0.3">
      <c r="A1" s="134" t="s">
        <v>227</v>
      </c>
      <c r="B1" s="135"/>
    </row>
    <row r="2" spans="1:2" x14ac:dyDescent="0.25">
      <c r="A2" s="136" t="s">
        <v>228</v>
      </c>
    </row>
    <row r="4" spans="1:2" x14ac:dyDescent="0.25">
      <c r="A4" s="138" t="s">
        <v>229</v>
      </c>
      <c r="B4" s="139"/>
    </row>
    <row r="5" spans="1:2" x14ac:dyDescent="0.25">
      <c r="A5" s="137" t="s">
        <v>230</v>
      </c>
      <c r="B5" t="s">
        <v>231</v>
      </c>
    </row>
    <row r="6" spans="1:2" x14ac:dyDescent="0.25">
      <c r="A6" s="137" t="s">
        <v>232</v>
      </c>
      <c r="B6" t="s">
        <v>233</v>
      </c>
    </row>
    <row r="7" spans="1:2" x14ac:dyDescent="0.25">
      <c r="A7" s="137" t="s">
        <v>234</v>
      </c>
      <c r="B7" t="s">
        <v>235</v>
      </c>
    </row>
    <row r="8" spans="1:2" x14ac:dyDescent="0.25">
      <c r="A8" s="137" t="s">
        <v>236</v>
      </c>
      <c r="B8" t="s">
        <v>237</v>
      </c>
    </row>
    <row r="10" spans="1:2" x14ac:dyDescent="0.25">
      <c r="A10" s="138" t="s">
        <v>238</v>
      </c>
      <c r="B10" s="139"/>
    </row>
    <row r="11" spans="1:2" x14ac:dyDescent="0.25">
      <c r="A11" s="140" t="s">
        <v>239</v>
      </c>
      <c r="B11" s="140" t="s">
        <v>240</v>
      </c>
    </row>
    <row r="12" spans="1:2" x14ac:dyDescent="0.25">
      <c r="A12" t="s">
        <v>241</v>
      </c>
      <c r="B12" t="s">
        <v>242</v>
      </c>
    </row>
    <row r="13" spans="1:2" x14ac:dyDescent="0.25">
      <c r="A13" t="s">
        <v>243</v>
      </c>
      <c r="B13" t="s">
        <v>244</v>
      </c>
    </row>
    <row r="14" spans="1:2" x14ac:dyDescent="0.25">
      <c r="A14" t="s">
        <v>245</v>
      </c>
      <c r="B14" s="278" t="s">
        <v>527</v>
      </c>
    </row>
    <row r="15" spans="1:2" x14ac:dyDescent="0.25">
      <c r="A15" t="s">
        <v>194</v>
      </c>
      <c r="B15" s="278" t="s">
        <v>528</v>
      </c>
    </row>
    <row r="16" spans="1:2" x14ac:dyDescent="0.25">
      <c r="A16" t="s">
        <v>246</v>
      </c>
      <c r="B16" s="278" t="s">
        <v>528</v>
      </c>
    </row>
    <row r="17" spans="1:2" x14ac:dyDescent="0.25">
      <c r="A17" t="s">
        <v>247</v>
      </c>
      <c r="B17" t="s">
        <v>248</v>
      </c>
    </row>
    <row r="18" spans="1:2" x14ac:dyDescent="0.25">
      <c r="A18" t="s">
        <v>249</v>
      </c>
      <c r="B18" t="s">
        <v>250</v>
      </c>
    </row>
    <row r="19" spans="1:2" x14ac:dyDescent="0.25">
      <c r="A19" s="278" t="s">
        <v>460</v>
      </c>
      <c r="B19" s="278" t="s">
        <v>461</v>
      </c>
    </row>
    <row r="20" spans="1:2" x14ac:dyDescent="0.25">
      <c r="A20" t="s">
        <v>197</v>
      </c>
      <c r="B20" s="278" t="s">
        <v>495</v>
      </c>
    </row>
    <row r="21" spans="1:2" x14ac:dyDescent="0.25">
      <c r="A21" t="s">
        <v>198</v>
      </c>
      <c r="B21" t="s">
        <v>251</v>
      </c>
    </row>
    <row r="22" spans="1:2" x14ac:dyDescent="0.25">
      <c r="A22" t="s">
        <v>252</v>
      </c>
      <c r="B22" t="s">
        <v>253</v>
      </c>
    </row>
    <row r="23" spans="1:2" x14ac:dyDescent="0.25">
      <c r="A23" s="141" t="s">
        <v>254</v>
      </c>
    </row>
    <row r="24" spans="1:2" x14ac:dyDescent="0.25">
      <c r="A24" s="141" t="s">
        <v>255</v>
      </c>
    </row>
    <row r="25" spans="1:2" x14ac:dyDescent="0.25">
      <c r="A25" s="142" t="s">
        <v>256</v>
      </c>
    </row>
    <row r="27" spans="1:2" x14ac:dyDescent="0.25">
      <c r="A27" s="138" t="s">
        <v>257</v>
      </c>
      <c r="B27" s="139"/>
    </row>
    <row r="28" spans="1:2" x14ac:dyDescent="0.25">
      <c r="A28" s="137" t="s">
        <v>258</v>
      </c>
      <c r="B28" t="s">
        <v>259</v>
      </c>
    </row>
    <row r="29" spans="1:2" x14ac:dyDescent="0.25">
      <c r="A29" s="137" t="s">
        <v>260</v>
      </c>
      <c r="B29" t="s">
        <v>261</v>
      </c>
    </row>
    <row r="30" spans="1:2" x14ac:dyDescent="0.25">
      <c r="A30" s="140" t="s">
        <v>262</v>
      </c>
      <c r="B30" s="143"/>
    </row>
    <row r="31" spans="1:2" x14ac:dyDescent="0.25">
      <c r="A31" t="s">
        <v>263</v>
      </c>
      <c r="B31" t="s">
        <v>264</v>
      </c>
    </row>
    <row r="32" spans="1:2" x14ac:dyDescent="0.25">
      <c r="A32" t="s">
        <v>265</v>
      </c>
      <c r="B32" t="s">
        <v>266</v>
      </c>
    </row>
    <row r="33" spans="1:2" x14ac:dyDescent="0.25">
      <c r="A33" t="s">
        <v>267</v>
      </c>
      <c r="B33" t="s">
        <v>268</v>
      </c>
    </row>
    <row r="34" spans="1:2" x14ac:dyDescent="0.25">
      <c r="A34" t="s">
        <v>269</v>
      </c>
    </row>
    <row r="35" spans="1:2" x14ac:dyDescent="0.25">
      <c r="A35" s="140" t="s">
        <v>270</v>
      </c>
      <c r="B35" s="143"/>
    </row>
    <row r="36" spans="1:2" x14ac:dyDescent="0.25">
      <c r="A36" s="137" t="s">
        <v>271</v>
      </c>
      <c r="B36" t="s">
        <v>272</v>
      </c>
    </row>
    <row r="37" spans="1:2" x14ac:dyDescent="0.25">
      <c r="A37" s="137" t="s">
        <v>273</v>
      </c>
      <c r="B37" t="s">
        <v>274</v>
      </c>
    </row>
    <row r="38" spans="1:2" x14ac:dyDescent="0.25">
      <c r="A38" s="137" t="s">
        <v>275</v>
      </c>
      <c r="B38" t="s">
        <v>276</v>
      </c>
    </row>
    <row r="39" spans="1:2" x14ac:dyDescent="0.25">
      <c r="A39" s="137" t="s">
        <v>277</v>
      </c>
      <c r="B39" t="s">
        <v>278</v>
      </c>
    </row>
    <row r="41" spans="1:2" x14ac:dyDescent="0.25">
      <c r="A41" s="138" t="s">
        <v>279</v>
      </c>
      <c r="B41" s="139"/>
    </row>
    <row r="42" spans="1:2" x14ac:dyDescent="0.25">
      <c r="A42" s="137" t="s">
        <v>280</v>
      </c>
      <c r="B42" t="s">
        <v>281</v>
      </c>
    </row>
    <row r="43" spans="1:2" x14ac:dyDescent="0.25">
      <c r="A43" s="137" t="s">
        <v>282</v>
      </c>
      <c r="B43" t="s">
        <v>283</v>
      </c>
    </row>
    <row r="44" spans="1:2" x14ac:dyDescent="0.25">
      <c r="A44" s="137" t="s">
        <v>284</v>
      </c>
      <c r="B44" t="s">
        <v>285</v>
      </c>
    </row>
    <row r="45" spans="1:2" x14ac:dyDescent="0.25">
      <c r="A45" s="137" t="s">
        <v>286</v>
      </c>
      <c r="B45" t="s">
        <v>287</v>
      </c>
    </row>
    <row r="46" spans="1:2" x14ac:dyDescent="0.25">
      <c r="A46" s="137" t="s">
        <v>288</v>
      </c>
      <c r="B46" t="s">
        <v>289</v>
      </c>
    </row>
    <row r="47" spans="1:2" x14ac:dyDescent="0.25">
      <c r="A47" s="137" t="s">
        <v>290</v>
      </c>
      <c r="B47" t="s">
        <v>291</v>
      </c>
    </row>
    <row r="48" spans="1:2" x14ac:dyDescent="0.25">
      <c r="A48" s="137" t="s">
        <v>292</v>
      </c>
      <c r="B48" t="s">
        <v>293</v>
      </c>
    </row>
    <row r="50" spans="1:2" x14ac:dyDescent="0.25">
      <c r="A50" s="138" t="s">
        <v>294</v>
      </c>
      <c r="B50" s="139"/>
    </row>
    <row r="51" spans="1:2" x14ac:dyDescent="0.25">
      <c r="A51" s="140" t="s">
        <v>295</v>
      </c>
      <c r="B51" s="143"/>
    </row>
    <row r="52" spans="1:2" x14ac:dyDescent="0.25">
      <c r="A52" t="s">
        <v>296</v>
      </c>
    </row>
    <row r="53" spans="1:2" x14ac:dyDescent="0.25">
      <c r="A53" t="s">
        <v>297</v>
      </c>
    </row>
    <row r="54" spans="1:2" x14ac:dyDescent="0.25">
      <c r="A54" t="s">
        <v>298</v>
      </c>
    </row>
    <row r="55" spans="1:2" x14ac:dyDescent="0.25">
      <c r="A55" t="s">
        <v>299</v>
      </c>
    </row>
    <row r="56" spans="1:2" x14ac:dyDescent="0.25">
      <c r="A56" t="s">
        <v>300</v>
      </c>
    </row>
    <row r="57" spans="1:2" x14ac:dyDescent="0.25">
      <c r="A57" t="s">
        <v>301</v>
      </c>
    </row>
    <row r="58" spans="1:2" x14ac:dyDescent="0.25">
      <c r="A58" s="137" t="s">
        <v>302</v>
      </c>
      <c r="B58" t="s">
        <v>303</v>
      </c>
    </row>
    <row r="60" spans="1:2" x14ac:dyDescent="0.25">
      <c r="A60" s="138" t="s">
        <v>304</v>
      </c>
      <c r="B60" s="139"/>
    </row>
    <row r="61" spans="1:2" x14ac:dyDescent="0.25">
      <c r="A61" s="137" t="s">
        <v>305</v>
      </c>
      <c r="B61" t="s">
        <v>306</v>
      </c>
    </row>
    <row r="62" spans="1:2" x14ac:dyDescent="0.25">
      <c r="A62" s="137" t="s">
        <v>307</v>
      </c>
      <c r="B62" s="144" t="s">
        <v>317</v>
      </c>
    </row>
    <row r="63" spans="1:2" x14ac:dyDescent="0.25">
      <c r="A63" s="137" t="s">
        <v>308</v>
      </c>
      <c r="B63" t="e" cm="1">
        <f t="array" ref="B63" xml:space="preserve"> I20 (Stefano) + J20 (Joei) + K20 (SMF) + L20 (Dan) + M20 (Iron Crest Overrides)</f>
        <v>#NAME?</v>
      </c>
    </row>
    <row r="64" spans="1:2" x14ac:dyDescent="0.25">
      <c r="A64" s="137" t="s">
        <v>309</v>
      </c>
      <c r="B64" t="s">
        <v>310</v>
      </c>
    </row>
    <row r="66" spans="1:2" x14ac:dyDescent="0.25">
      <c r="A66" s="138" t="s">
        <v>311</v>
      </c>
      <c r="B66" s="139"/>
    </row>
    <row r="67" spans="1:2" x14ac:dyDescent="0.25">
      <c r="A67" s="137" t="s">
        <v>312</v>
      </c>
    </row>
    <row r="68" spans="1:2" x14ac:dyDescent="0.25">
      <c r="A68" s="137" t="s">
        <v>313</v>
      </c>
    </row>
    <row r="69" spans="1:2" x14ac:dyDescent="0.25">
      <c r="A69" s="137" t="s">
        <v>314</v>
      </c>
    </row>
    <row r="70" spans="1:2" x14ac:dyDescent="0.25">
      <c r="A70" s="137" t="s">
        <v>315</v>
      </c>
    </row>
    <row r="71" spans="1:2" x14ac:dyDescent="0.25">
      <c r="A71" s="137" t="s">
        <v>316</v>
      </c>
    </row>
    <row r="72" spans="1:2" x14ac:dyDescent="0.25">
      <c r="A72" s="281" t="s">
        <v>524</v>
      </c>
    </row>
    <row r="73" spans="1:2" x14ac:dyDescent="0.25">
      <c r="A73" s="281" t="s">
        <v>525</v>
      </c>
    </row>
    <row r="74" spans="1:2" x14ac:dyDescent="0.25">
      <c r="A74" s="281" t="s">
        <v>526</v>
      </c>
    </row>
    <row r="75" spans="1:2" x14ac:dyDescent="0.25">
      <c r="A75" s="279" t="s">
        <v>462</v>
      </c>
      <c r="B75" s="280"/>
    </row>
    <row r="76" spans="1:2" x14ac:dyDescent="0.25">
      <c r="A76" s="281" t="s">
        <v>463</v>
      </c>
      <c r="B76" s="278" t="s">
        <v>464</v>
      </c>
    </row>
    <row r="77" spans="1:2" x14ac:dyDescent="0.25">
      <c r="A77" s="281" t="s">
        <v>465</v>
      </c>
      <c r="B77" s="278" t="s">
        <v>466</v>
      </c>
    </row>
    <row r="78" spans="1:2" x14ac:dyDescent="0.25">
      <c r="A78" s="281" t="s">
        <v>467</v>
      </c>
      <c r="B78" s="278" t="s">
        <v>468</v>
      </c>
    </row>
    <row r="79" spans="1:2" x14ac:dyDescent="0.25">
      <c r="A79" s="281" t="s">
        <v>469</v>
      </c>
      <c r="B79" s="278" t="s">
        <v>470</v>
      </c>
    </row>
    <row r="81" spans="1:2" x14ac:dyDescent="0.25">
      <c r="A81" s="282" t="s">
        <v>471</v>
      </c>
      <c r="B81" s="283"/>
    </row>
    <row r="82" spans="1:2" x14ac:dyDescent="0.25">
      <c r="A82" s="281" t="s">
        <v>472</v>
      </c>
      <c r="B82" s="278" t="s">
        <v>473</v>
      </c>
    </row>
    <row r="83" spans="1:2" x14ac:dyDescent="0.25">
      <c r="A83" s="281" t="s">
        <v>474</v>
      </c>
      <c r="B83" s="278" t="s">
        <v>475</v>
      </c>
    </row>
    <row r="84" spans="1:2" x14ac:dyDescent="0.25">
      <c r="A84" s="281" t="s">
        <v>476</v>
      </c>
      <c r="B84" s="278" t="s">
        <v>477</v>
      </c>
    </row>
    <row r="85" spans="1:2" x14ac:dyDescent="0.25">
      <c r="A85" s="281" t="s">
        <v>478</v>
      </c>
      <c r="B85" s="278" t="s">
        <v>479</v>
      </c>
    </row>
    <row r="87" spans="1:2" x14ac:dyDescent="0.25">
      <c r="A87" s="282" t="s">
        <v>480</v>
      </c>
      <c r="B87" s="283"/>
    </row>
    <row r="88" spans="1:2" x14ac:dyDescent="0.25">
      <c r="A88" s="281" t="s">
        <v>472</v>
      </c>
      <c r="B88" s="278" t="s">
        <v>481</v>
      </c>
    </row>
    <row r="89" spans="1:2" x14ac:dyDescent="0.25">
      <c r="A89" s="281" t="s">
        <v>482</v>
      </c>
      <c r="B89" s="278" t="s">
        <v>483</v>
      </c>
    </row>
    <row r="91" spans="1:2" x14ac:dyDescent="0.25">
      <c r="A91" s="282" t="s">
        <v>484</v>
      </c>
      <c r="B91" s="283"/>
    </row>
    <row r="92" spans="1:2" x14ac:dyDescent="0.25">
      <c r="A92" s="281" t="s">
        <v>472</v>
      </c>
      <c r="B92" s="278" t="s">
        <v>485</v>
      </c>
    </row>
    <row r="93" spans="1:2" x14ac:dyDescent="0.25">
      <c r="A93" s="281" t="s">
        <v>486</v>
      </c>
      <c r="B93" s="278" t="s">
        <v>496</v>
      </c>
    </row>
    <row r="94" spans="1:2" x14ac:dyDescent="0.25">
      <c r="A94" s="281" t="s">
        <v>487</v>
      </c>
      <c r="B94" s="278" t="s">
        <v>488</v>
      </c>
    </row>
    <row r="95" spans="1:2" x14ac:dyDescent="0.25">
      <c r="A95" s="281" t="s">
        <v>489</v>
      </c>
      <c r="B95" s="278" t="s">
        <v>490</v>
      </c>
    </row>
    <row r="97" spans="1:1" x14ac:dyDescent="0.25">
      <c r="A97" s="284" t="s">
        <v>491</v>
      </c>
    </row>
    <row r="98" spans="1:1" x14ac:dyDescent="0.25">
      <c r="A98" s="284" t="s">
        <v>492</v>
      </c>
    </row>
    <row r="99" spans="1:1" x14ac:dyDescent="0.25">
      <c r="A99" s="284" t="s">
        <v>493</v>
      </c>
    </row>
    <row r="100" spans="1:1" x14ac:dyDescent="0.25">
      <c r="A100" s="284" t="s">
        <v>497</v>
      </c>
    </row>
    <row r="101" spans="1:1" x14ac:dyDescent="0.25">
      <c r="A101" s="284" t="s">
        <v>494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800E3-F446-40BC-8059-BE9C005306AB}">
  <dimension ref="A2:Q69"/>
  <sheetViews>
    <sheetView workbookViewId="0"/>
  </sheetViews>
  <sheetFormatPr defaultRowHeight="15.75" x14ac:dyDescent="0.25"/>
  <cols>
    <col min="1" max="1" width="23.375" customWidth="1"/>
    <col min="2" max="2" width="18.375" customWidth="1"/>
    <col min="3" max="3" width="15" customWidth="1"/>
    <col min="4" max="4" width="13.375" customWidth="1"/>
    <col min="5" max="5" width="21.625" customWidth="1"/>
    <col min="6" max="6" width="13.375" customWidth="1"/>
    <col min="7" max="7" width="16.625" customWidth="1"/>
    <col min="8" max="8" width="13.375" customWidth="1"/>
    <col min="9" max="9" width="15.875" customWidth="1"/>
    <col min="10" max="12" width="14.125" customWidth="1"/>
    <col min="13" max="13" width="18.375" customWidth="1"/>
    <col min="14" max="14" width="14.125" customWidth="1"/>
    <col min="15" max="16" width="16.625" customWidth="1"/>
    <col min="17" max="17" width="41.625" customWidth="1"/>
  </cols>
  <sheetData>
    <row r="2" spans="1:17" x14ac:dyDescent="0.25">
      <c r="A2" s="137" t="s">
        <v>625</v>
      </c>
    </row>
    <row r="3" spans="1:17" x14ac:dyDescent="0.25">
      <c r="A3" s="184" t="s">
        <v>170</v>
      </c>
      <c r="B3" s="185">
        <v>12230</v>
      </c>
    </row>
    <row r="4" spans="1:17" x14ac:dyDescent="0.25">
      <c r="A4" s="186" t="s">
        <v>391</v>
      </c>
      <c r="B4" s="188">
        <f>SUM(B20+H20+M23)</f>
        <v>12230</v>
      </c>
    </row>
    <row r="5" spans="1:17" x14ac:dyDescent="0.25">
      <c r="A5" s="187" t="s">
        <v>172</v>
      </c>
      <c r="B5" s="189">
        <f>SUM(B20+H20+M23)</f>
        <v>12230</v>
      </c>
    </row>
    <row r="6" spans="1:17" ht="16.5" thickBot="1" x14ac:dyDescent="0.3"/>
    <row r="7" spans="1:17" x14ac:dyDescent="0.25">
      <c r="A7" s="162" t="s">
        <v>173</v>
      </c>
      <c r="B7" s="161" t="s">
        <v>174</v>
      </c>
      <c r="C7" s="162" t="s">
        <v>175</v>
      </c>
      <c r="D7" s="162" t="s">
        <v>127</v>
      </c>
      <c r="E7" s="162" t="s">
        <v>176</v>
      </c>
      <c r="F7" s="162" t="s">
        <v>177</v>
      </c>
      <c r="G7" s="162" t="s">
        <v>178</v>
      </c>
      <c r="H7" s="161" t="s">
        <v>179</v>
      </c>
      <c r="I7" s="163" t="s">
        <v>180</v>
      </c>
      <c r="J7" s="163" t="s">
        <v>181</v>
      </c>
      <c r="K7" s="168" t="s">
        <v>182</v>
      </c>
      <c r="L7" s="180" t="s">
        <v>183</v>
      </c>
      <c r="M7" s="177" t="s">
        <v>184</v>
      </c>
      <c r="N7" s="175" t="s">
        <v>185</v>
      </c>
      <c r="O7" s="160" t="s">
        <v>186</v>
      </c>
      <c r="P7" s="164" t="s">
        <v>187</v>
      </c>
      <c r="Q7" s="167" t="s">
        <v>188</v>
      </c>
    </row>
    <row r="8" spans="1:17" x14ac:dyDescent="0.25">
      <c r="A8" s="165" t="s">
        <v>189</v>
      </c>
      <c r="B8" s="151">
        <v>4440</v>
      </c>
      <c r="C8" s="151">
        <v>14</v>
      </c>
      <c r="D8" s="152"/>
      <c r="E8" s="151">
        <v>0</v>
      </c>
      <c r="F8" s="152"/>
      <c r="G8" s="152"/>
      <c r="H8" s="151"/>
      <c r="I8" s="152"/>
      <c r="J8" s="152"/>
      <c r="K8" s="153"/>
      <c r="L8" s="181"/>
      <c r="M8" s="178"/>
      <c r="N8" s="176">
        <f>B8</f>
        <v>4440</v>
      </c>
      <c r="O8" s="173">
        <v>0</v>
      </c>
      <c r="P8" s="151">
        <f t="shared" ref="P8:P13" si="0">N8-O8</f>
        <v>4440</v>
      </c>
      <c r="Q8" s="196" t="s">
        <v>644</v>
      </c>
    </row>
    <row r="9" spans="1:17" x14ac:dyDescent="0.25">
      <c r="A9" s="166" t="s">
        <v>190</v>
      </c>
      <c r="B9" s="154">
        <v>1140</v>
      </c>
      <c r="C9" s="154">
        <v>4</v>
      </c>
      <c r="D9" s="152"/>
      <c r="E9" s="154">
        <v>0</v>
      </c>
      <c r="F9" s="152"/>
      <c r="G9" s="152"/>
      <c r="H9" s="154"/>
      <c r="I9" s="152"/>
      <c r="J9" s="152"/>
      <c r="K9" s="153"/>
      <c r="L9" s="181"/>
      <c r="M9" s="147"/>
      <c r="N9" s="172">
        <f>B9</f>
        <v>1140</v>
      </c>
      <c r="O9" s="174">
        <v>0</v>
      </c>
      <c r="P9" s="154">
        <f t="shared" si="0"/>
        <v>1140</v>
      </c>
      <c r="Q9" s="152"/>
    </row>
    <row r="10" spans="1:17" x14ac:dyDescent="0.25">
      <c r="A10" s="165" t="s">
        <v>191</v>
      </c>
      <c r="B10" s="151">
        <v>2555</v>
      </c>
      <c r="C10" s="151">
        <v>15</v>
      </c>
      <c r="D10" s="151">
        <v>0</v>
      </c>
      <c r="E10" s="151">
        <v>2555</v>
      </c>
      <c r="F10" s="151">
        <f>B10*15%</f>
        <v>383.25</v>
      </c>
      <c r="G10" s="151">
        <v>1473.5</v>
      </c>
      <c r="H10" s="151"/>
      <c r="I10" s="151">
        <v>110</v>
      </c>
      <c r="J10" s="151">
        <v>55</v>
      </c>
      <c r="K10" s="198">
        <v>340</v>
      </c>
      <c r="L10" s="199">
        <v>0</v>
      </c>
      <c r="M10" s="146">
        <v>1390</v>
      </c>
      <c r="N10" s="176">
        <f t="shared" ref="N10:N15" si="1">B10-F10</f>
        <v>2171.75</v>
      </c>
      <c r="O10" s="173">
        <v>2.5</v>
      </c>
      <c r="P10" s="151">
        <f t="shared" si="0"/>
        <v>2169.25</v>
      </c>
      <c r="Q10" s="152"/>
    </row>
    <row r="11" spans="1:17" x14ac:dyDescent="0.25">
      <c r="A11" s="166" t="s">
        <v>193</v>
      </c>
      <c r="B11" s="154">
        <v>705</v>
      </c>
      <c r="C11" s="154">
        <v>3</v>
      </c>
      <c r="D11" s="155">
        <v>300</v>
      </c>
      <c r="E11" s="154">
        <v>705</v>
      </c>
      <c r="F11" s="154">
        <v>0</v>
      </c>
      <c r="G11" s="154">
        <v>3217.5</v>
      </c>
      <c r="H11" s="154"/>
      <c r="I11" s="154">
        <v>40</v>
      </c>
      <c r="J11" s="154">
        <v>20</v>
      </c>
      <c r="K11" s="169">
        <v>105</v>
      </c>
      <c r="L11" s="182">
        <v>30</v>
      </c>
      <c r="M11" s="149">
        <v>440</v>
      </c>
      <c r="N11" s="172">
        <f t="shared" si="1"/>
        <v>705</v>
      </c>
      <c r="O11" s="174">
        <v>2.5</v>
      </c>
      <c r="P11" s="154">
        <f t="shared" si="0"/>
        <v>702.5</v>
      </c>
      <c r="Q11" s="254" t="s">
        <v>626</v>
      </c>
    </row>
    <row r="12" spans="1:17" x14ac:dyDescent="0.25">
      <c r="A12" s="165" t="s">
        <v>194</v>
      </c>
      <c r="B12" s="151">
        <v>0</v>
      </c>
      <c r="C12" s="152"/>
      <c r="D12" s="152"/>
      <c r="E12" s="152"/>
      <c r="F12" s="151">
        <v>0</v>
      </c>
      <c r="G12" s="151">
        <v>0</v>
      </c>
      <c r="H12" s="152"/>
      <c r="I12" s="152"/>
      <c r="J12" s="152"/>
      <c r="K12" s="153"/>
      <c r="L12" s="181"/>
      <c r="M12" s="148"/>
      <c r="N12" s="176">
        <f t="shared" si="1"/>
        <v>0</v>
      </c>
      <c r="O12" s="170"/>
      <c r="P12" s="151">
        <f t="shared" si="0"/>
        <v>0</v>
      </c>
      <c r="Q12" s="152"/>
    </row>
    <row r="13" spans="1:17" x14ac:dyDescent="0.25">
      <c r="A13" s="166" t="s">
        <v>393</v>
      </c>
      <c r="B13" s="154">
        <v>0</v>
      </c>
      <c r="C13" s="152"/>
      <c r="D13" s="152"/>
      <c r="E13" s="152"/>
      <c r="F13" s="154">
        <v>0</v>
      </c>
      <c r="G13" s="154">
        <v>0</v>
      </c>
      <c r="H13" s="152"/>
      <c r="I13" s="152"/>
      <c r="J13" s="152"/>
      <c r="K13" s="153"/>
      <c r="L13" s="181"/>
      <c r="M13" s="147"/>
      <c r="N13" s="172">
        <f t="shared" si="1"/>
        <v>0</v>
      </c>
      <c r="O13" s="170"/>
      <c r="P13" s="154">
        <f t="shared" si="0"/>
        <v>0</v>
      </c>
      <c r="Q13" s="197"/>
    </row>
    <row r="14" spans="1:17" x14ac:dyDescent="0.25">
      <c r="A14" s="165" t="s">
        <v>195</v>
      </c>
      <c r="B14" s="151">
        <v>0</v>
      </c>
      <c r="C14" s="152"/>
      <c r="D14" s="152"/>
      <c r="E14" s="152"/>
      <c r="F14" s="151">
        <f>B14*15%</f>
        <v>0</v>
      </c>
      <c r="G14" s="151">
        <v>77.25</v>
      </c>
      <c r="H14" s="152"/>
      <c r="I14" s="152"/>
      <c r="J14" s="152"/>
      <c r="K14" s="153"/>
      <c r="L14" s="181"/>
      <c r="M14" s="147"/>
      <c r="N14" s="176">
        <f t="shared" si="1"/>
        <v>0</v>
      </c>
      <c r="O14" s="170"/>
      <c r="P14" s="151">
        <v>0</v>
      </c>
      <c r="Q14" s="152"/>
    </row>
    <row r="15" spans="1:17" x14ac:dyDescent="0.25">
      <c r="A15" s="166" t="s">
        <v>196</v>
      </c>
      <c r="B15" s="154">
        <v>0</v>
      </c>
      <c r="C15" s="152"/>
      <c r="D15" s="152"/>
      <c r="E15" s="152"/>
      <c r="F15" s="154">
        <f>B15*15%</f>
        <v>0</v>
      </c>
      <c r="G15" s="154">
        <v>33.75</v>
      </c>
      <c r="H15" s="152"/>
      <c r="I15" s="152"/>
      <c r="J15" s="152"/>
      <c r="K15" s="153"/>
      <c r="L15" s="181"/>
      <c r="M15" s="147"/>
      <c r="N15" s="172">
        <f t="shared" si="1"/>
        <v>0</v>
      </c>
      <c r="O15" s="170"/>
      <c r="P15" s="154">
        <v>0</v>
      </c>
      <c r="Q15" s="152"/>
    </row>
    <row r="16" spans="1:17" x14ac:dyDescent="0.25">
      <c r="A16" s="165" t="s">
        <v>197</v>
      </c>
      <c r="B16" s="152">
        <v>0</v>
      </c>
      <c r="C16" s="152"/>
      <c r="D16" s="152"/>
      <c r="E16" s="152"/>
      <c r="F16" s="152"/>
      <c r="G16" s="152"/>
      <c r="H16" s="152"/>
      <c r="I16" s="152"/>
      <c r="J16" s="152"/>
      <c r="K16" s="153"/>
      <c r="L16" s="181"/>
      <c r="M16" s="147"/>
      <c r="N16" s="171"/>
      <c r="O16" s="170"/>
      <c r="P16" s="151">
        <f>I20+I21</f>
        <v>310</v>
      </c>
      <c r="Q16" s="152"/>
    </row>
    <row r="17" spans="1:17" x14ac:dyDescent="0.25">
      <c r="A17" s="166" t="s">
        <v>198</v>
      </c>
      <c r="B17" s="154">
        <v>0</v>
      </c>
      <c r="C17" s="152"/>
      <c r="D17" s="152"/>
      <c r="E17" s="152"/>
      <c r="F17" s="152"/>
      <c r="G17" s="152"/>
      <c r="H17" s="152"/>
      <c r="I17" s="152"/>
      <c r="J17" s="152"/>
      <c r="K17" s="153"/>
      <c r="L17" s="181"/>
      <c r="M17" s="147"/>
      <c r="N17" s="171"/>
      <c r="O17" s="170"/>
      <c r="P17" s="154">
        <f>J20+J21</f>
        <v>165</v>
      </c>
      <c r="Q17" s="152"/>
    </row>
    <row r="18" spans="1:17" x14ac:dyDescent="0.25">
      <c r="A18" s="165" t="s">
        <v>199</v>
      </c>
      <c r="B18" s="154">
        <v>60</v>
      </c>
      <c r="C18" s="151">
        <v>1</v>
      </c>
      <c r="D18" s="152"/>
      <c r="E18" s="151">
        <v>60</v>
      </c>
      <c r="F18" s="151">
        <f>B18*15%</f>
        <v>9</v>
      </c>
      <c r="G18" s="151">
        <v>63.75</v>
      </c>
      <c r="H18" s="152"/>
      <c r="I18" s="151">
        <v>0</v>
      </c>
      <c r="J18" s="151">
        <v>0</v>
      </c>
      <c r="K18" s="198">
        <v>0</v>
      </c>
      <c r="L18" s="199">
        <v>0</v>
      </c>
      <c r="M18" s="148">
        <v>0</v>
      </c>
      <c r="N18" s="176">
        <f>B18-F18</f>
        <v>51</v>
      </c>
      <c r="O18" s="173">
        <v>2.5</v>
      </c>
      <c r="P18" s="151">
        <f>N18-O18+L20</f>
        <v>78.5</v>
      </c>
      <c r="Q18" s="197" t="s">
        <v>627</v>
      </c>
    </row>
    <row r="19" spans="1:17" x14ac:dyDescent="0.25">
      <c r="A19" s="166" t="s">
        <v>458</v>
      </c>
      <c r="B19" s="152">
        <v>660</v>
      </c>
      <c r="C19" s="152">
        <v>2</v>
      </c>
      <c r="D19" s="152"/>
      <c r="E19" s="152">
        <v>660</v>
      </c>
      <c r="F19" s="152">
        <f>B19*15%</f>
        <v>99</v>
      </c>
      <c r="G19" s="152">
        <v>99</v>
      </c>
      <c r="H19" s="152"/>
      <c r="I19" s="152">
        <v>0</v>
      </c>
      <c r="J19" s="152">
        <v>10</v>
      </c>
      <c r="K19" s="153">
        <v>0</v>
      </c>
      <c r="L19" s="181">
        <v>0</v>
      </c>
      <c r="M19" s="147">
        <v>130</v>
      </c>
      <c r="N19" s="171">
        <f>B19-F19</f>
        <v>561</v>
      </c>
      <c r="O19" s="170">
        <v>2.5</v>
      </c>
      <c r="P19" s="154">
        <f>N19-O19+K20</f>
        <v>1003.5</v>
      </c>
      <c r="Q19" s="152" t="s">
        <v>645</v>
      </c>
    </row>
    <row r="20" spans="1:17" x14ac:dyDescent="0.25">
      <c r="A20" s="190" t="s">
        <v>201</v>
      </c>
      <c r="B20" s="156">
        <f t="shared" ref="B20:P20" si="2">SUM(B8:B19)</f>
        <v>9560</v>
      </c>
      <c r="C20" s="157">
        <f t="shared" si="2"/>
        <v>39</v>
      </c>
      <c r="D20" s="158">
        <f t="shared" si="2"/>
        <v>300</v>
      </c>
      <c r="E20" s="157">
        <f t="shared" si="2"/>
        <v>3980</v>
      </c>
      <c r="F20" s="157">
        <f t="shared" si="2"/>
        <v>491.25</v>
      </c>
      <c r="G20" s="157">
        <f t="shared" si="2"/>
        <v>4964.75</v>
      </c>
      <c r="H20" s="156">
        <f t="shared" si="2"/>
        <v>0</v>
      </c>
      <c r="I20" s="159">
        <f t="shared" si="2"/>
        <v>150</v>
      </c>
      <c r="J20" s="159">
        <f t="shared" si="2"/>
        <v>85</v>
      </c>
      <c r="K20" s="191">
        <f t="shared" si="2"/>
        <v>445</v>
      </c>
      <c r="L20" s="192">
        <f t="shared" si="2"/>
        <v>30</v>
      </c>
      <c r="M20" s="150">
        <f t="shared" si="2"/>
        <v>1960</v>
      </c>
      <c r="N20" s="175">
        <f t="shared" si="2"/>
        <v>9068.75</v>
      </c>
      <c r="O20" s="160">
        <f t="shared" si="2"/>
        <v>10</v>
      </c>
      <c r="P20" s="164">
        <f t="shared" si="2"/>
        <v>10008.75</v>
      </c>
      <c r="Q20" s="152"/>
    </row>
    <row r="21" spans="1:17" x14ac:dyDescent="0.25">
      <c r="A21" s="193" t="s">
        <v>202</v>
      </c>
      <c r="B21" s="147"/>
      <c r="C21" s="147"/>
      <c r="D21" s="147"/>
      <c r="E21" s="147"/>
      <c r="F21" s="147"/>
      <c r="G21" s="147"/>
      <c r="H21" s="147"/>
      <c r="I21" s="163">
        <v>160</v>
      </c>
      <c r="J21" s="163">
        <v>80</v>
      </c>
      <c r="K21" s="147"/>
      <c r="L21" s="194"/>
      <c r="M21" s="195">
        <f>SUM(I21+J21)</f>
        <v>240</v>
      </c>
    </row>
    <row r="22" spans="1:17" x14ac:dyDescent="0.25">
      <c r="A22" s="145" t="s">
        <v>203</v>
      </c>
      <c r="L22" s="183"/>
      <c r="M22" s="179">
        <f>M20-M21</f>
        <v>1720</v>
      </c>
    </row>
    <row r="23" spans="1:17" x14ac:dyDescent="0.25">
      <c r="A23" s="145" t="s">
        <v>204</v>
      </c>
      <c r="L23" s="183"/>
      <c r="M23" s="179">
        <f>I20+J20+K20+L20+M20</f>
        <v>2670</v>
      </c>
    </row>
    <row r="25" spans="1:17" x14ac:dyDescent="0.25">
      <c r="A25" s="145" t="s">
        <v>205</v>
      </c>
    </row>
    <row r="26" spans="1:17" x14ac:dyDescent="0.25">
      <c r="A26" s="145" t="s">
        <v>206</v>
      </c>
      <c r="B26" t="s">
        <v>207</v>
      </c>
      <c r="C26" t="s">
        <v>208</v>
      </c>
      <c r="D26" t="s">
        <v>209</v>
      </c>
      <c r="E26" t="s">
        <v>18</v>
      </c>
    </row>
    <row r="27" spans="1:17" x14ac:dyDescent="0.25">
      <c r="A27" s="336" t="s">
        <v>544</v>
      </c>
      <c r="B27" s="336" t="s">
        <v>32</v>
      </c>
      <c r="C27" s="336" t="s">
        <v>199</v>
      </c>
      <c r="D27" s="336" t="s">
        <v>221</v>
      </c>
      <c r="E27" s="337">
        <v>60</v>
      </c>
    </row>
    <row r="28" spans="1:17" x14ac:dyDescent="0.25">
      <c r="A28" s="338" t="s">
        <v>543</v>
      </c>
      <c r="B28" s="338" t="s">
        <v>32</v>
      </c>
      <c r="C28" s="338" t="s">
        <v>193</v>
      </c>
      <c r="D28" s="338" t="s">
        <v>225</v>
      </c>
      <c r="E28" s="339">
        <v>235</v>
      </c>
    </row>
    <row r="29" spans="1:17" x14ac:dyDescent="0.25">
      <c r="A29" s="336" t="s">
        <v>554</v>
      </c>
      <c r="B29" s="336" t="s">
        <v>32</v>
      </c>
      <c r="C29" s="336" t="s">
        <v>193</v>
      </c>
      <c r="D29" s="336" t="s">
        <v>225</v>
      </c>
      <c r="E29" s="337">
        <v>235</v>
      </c>
    </row>
    <row r="30" spans="1:17" x14ac:dyDescent="0.25">
      <c r="A30" s="338" t="s">
        <v>568</v>
      </c>
      <c r="B30" s="338" t="s">
        <v>32</v>
      </c>
      <c r="C30" s="338" t="s">
        <v>193</v>
      </c>
      <c r="D30" s="338" t="s">
        <v>225</v>
      </c>
      <c r="E30" s="339">
        <v>235</v>
      </c>
    </row>
    <row r="31" spans="1:17" x14ac:dyDescent="0.25">
      <c r="A31" s="336" t="s">
        <v>541</v>
      </c>
      <c r="B31" s="336" t="s">
        <v>32</v>
      </c>
      <c r="C31" s="336" t="s">
        <v>190</v>
      </c>
      <c r="D31" s="336" t="s">
        <v>221</v>
      </c>
      <c r="E31" s="337">
        <v>200</v>
      </c>
    </row>
    <row r="32" spans="1:17" x14ac:dyDescent="0.25">
      <c r="A32" s="338" t="s">
        <v>564</v>
      </c>
      <c r="B32" s="338" t="s">
        <v>32</v>
      </c>
      <c r="C32" s="338" t="s">
        <v>190</v>
      </c>
      <c r="D32" s="338" t="s">
        <v>224</v>
      </c>
      <c r="E32" s="339">
        <v>370</v>
      </c>
    </row>
    <row r="33" spans="1:5" x14ac:dyDescent="0.25">
      <c r="A33" s="336" t="s">
        <v>566</v>
      </c>
      <c r="B33" s="336" t="s">
        <v>32</v>
      </c>
      <c r="C33" s="336" t="s">
        <v>190</v>
      </c>
      <c r="D33" s="336" t="s">
        <v>221</v>
      </c>
      <c r="E33" s="337">
        <v>200</v>
      </c>
    </row>
    <row r="34" spans="1:5" x14ac:dyDescent="0.25">
      <c r="A34" s="338" t="s">
        <v>570</v>
      </c>
      <c r="B34" s="338" t="s">
        <v>32</v>
      </c>
      <c r="C34" s="338" t="s">
        <v>190</v>
      </c>
      <c r="D34" s="338" t="s">
        <v>224</v>
      </c>
      <c r="E34" s="339">
        <v>370</v>
      </c>
    </row>
    <row r="35" spans="1:5" x14ac:dyDescent="0.25">
      <c r="A35" s="336" t="s">
        <v>540</v>
      </c>
      <c r="B35" s="336" t="s">
        <v>32</v>
      </c>
      <c r="C35" s="336" t="s">
        <v>189</v>
      </c>
      <c r="D35" s="336" t="s">
        <v>224</v>
      </c>
      <c r="E35" s="337">
        <v>370</v>
      </c>
    </row>
    <row r="36" spans="1:5" x14ac:dyDescent="0.25">
      <c r="A36" s="338" t="s">
        <v>547</v>
      </c>
      <c r="B36" s="338" t="s">
        <v>32</v>
      </c>
      <c r="C36" s="338" t="s">
        <v>189</v>
      </c>
      <c r="D36" s="338" t="s">
        <v>225</v>
      </c>
      <c r="E36" s="339">
        <v>400</v>
      </c>
    </row>
    <row r="37" spans="1:5" x14ac:dyDescent="0.25">
      <c r="A37" s="336" t="s">
        <v>550</v>
      </c>
      <c r="B37" s="336" t="s">
        <v>32</v>
      </c>
      <c r="C37" s="336" t="s">
        <v>189</v>
      </c>
      <c r="D37" s="336" t="s">
        <v>225</v>
      </c>
      <c r="E37" s="337">
        <v>400</v>
      </c>
    </row>
    <row r="38" spans="1:5" x14ac:dyDescent="0.25">
      <c r="A38" s="338" t="s">
        <v>552</v>
      </c>
      <c r="B38" s="338" t="s">
        <v>32</v>
      </c>
      <c r="C38" s="338" t="s">
        <v>189</v>
      </c>
      <c r="D38" s="338" t="s">
        <v>224</v>
      </c>
      <c r="E38" s="339">
        <v>370</v>
      </c>
    </row>
    <row r="39" spans="1:5" x14ac:dyDescent="0.25">
      <c r="A39" s="336" t="s">
        <v>556</v>
      </c>
      <c r="B39" s="336" t="s">
        <v>32</v>
      </c>
      <c r="C39" s="336" t="s">
        <v>458</v>
      </c>
      <c r="D39" s="336" t="s">
        <v>225</v>
      </c>
      <c r="E39" s="337">
        <v>330</v>
      </c>
    </row>
    <row r="40" spans="1:5" x14ac:dyDescent="0.25">
      <c r="A40" s="338" t="s">
        <v>559</v>
      </c>
      <c r="B40" s="338" t="s">
        <v>32</v>
      </c>
      <c r="C40" s="338" t="s">
        <v>189</v>
      </c>
      <c r="D40" s="338" t="s">
        <v>224</v>
      </c>
      <c r="E40" s="339">
        <v>370</v>
      </c>
    </row>
    <row r="41" spans="1:5" x14ac:dyDescent="0.25">
      <c r="A41" s="336" t="s">
        <v>561</v>
      </c>
      <c r="B41" s="336" t="s">
        <v>32</v>
      </c>
      <c r="C41" s="336" t="s">
        <v>189</v>
      </c>
      <c r="D41" s="336" t="s">
        <v>225</v>
      </c>
      <c r="E41" s="337">
        <v>400</v>
      </c>
    </row>
    <row r="42" spans="1:5" x14ac:dyDescent="0.25">
      <c r="A42" s="338" t="s">
        <v>562</v>
      </c>
      <c r="B42" s="338" t="s">
        <v>32</v>
      </c>
      <c r="C42" s="338" t="s">
        <v>189</v>
      </c>
      <c r="D42" s="338" t="s">
        <v>222</v>
      </c>
      <c r="E42" s="339">
        <v>270</v>
      </c>
    </row>
    <row r="43" spans="1:5" x14ac:dyDescent="0.25">
      <c r="A43" s="336" t="s">
        <v>562</v>
      </c>
      <c r="B43" s="336" t="s">
        <v>37</v>
      </c>
      <c r="C43" s="336" t="s">
        <v>189</v>
      </c>
      <c r="D43" s="336" t="s">
        <v>37</v>
      </c>
      <c r="E43" s="337">
        <v>85</v>
      </c>
    </row>
    <row r="44" spans="1:5" x14ac:dyDescent="0.25">
      <c r="A44" s="338" t="s">
        <v>563</v>
      </c>
      <c r="B44" s="338" t="s">
        <v>32</v>
      </c>
      <c r="C44" s="338" t="s">
        <v>189</v>
      </c>
      <c r="D44" s="338" t="s">
        <v>224</v>
      </c>
      <c r="E44" s="339">
        <v>370</v>
      </c>
    </row>
    <row r="45" spans="1:5" x14ac:dyDescent="0.25">
      <c r="A45" s="336" t="s">
        <v>565</v>
      </c>
      <c r="B45" s="336" t="s">
        <v>32</v>
      </c>
      <c r="C45" s="336" t="s">
        <v>189</v>
      </c>
      <c r="D45" s="336" t="s">
        <v>221</v>
      </c>
      <c r="E45" s="337">
        <v>200</v>
      </c>
    </row>
    <row r="46" spans="1:5" x14ac:dyDescent="0.25">
      <c r="A46" s="338" t="s">
        <v>567</v>
      </c>
      <c r="B46" s="338" t="s">
        <v>32</v>
      </c>
      <c r="C46" s="338" t="s">
        <v>189</v>
      </c>
      <c r="D46" s="338" t="s">
        <v>224</v>
      </c>
      <c r="E46" s="339">
        <v>370</v>
      </c>
    </row>
    <row r="47" spans="1:5" x14ac:dyDescent="0.25">
      <c r="A47" s="336" t="s">
        <v>571</v>
      </c>
      <c r="B47" s="336" t="s">
        <v>32</v>
      </c>
      <c r="C47" s="336" t="s">
        <v>189</v>
      </c>
      <c r="D47" s="336" t="s">
        <v>225</v>
      </c>
      <c r="E47" s="337">
        <v>400</v>
      </c>
    </row>
    <row r="48" spans="1:5" x14ac:dyDescent="0.25">
      <c r="A48" s="338" t="s">
        <v>571</v>
      </c>
      <c r="B48" s="338" t="s">
        <v>74</v>
      </c>
      <c r="C48" s="338" t="s">
        <v>189</v>
      </c>
      <c r="D48" s="338" t="s">
        <v>628</v>
      </c>
      <c r="E48" s="339">
        <v>65</v>
      </c>
    </row>
    <row r="49" spans="1:5" x14ac:dyDescent="0.25">
      <c r="A49" s="336" t="s">
        <v>530</v>
      </c>
      <c r="B49" s="336" t="s">
        <v>32</v>
      </c>
      <c r="C49" s="336" t="s">
        <v>458</v>
      </c>
      <c r="D49" s="336" t="s">
        <v>225</v>
      </c>
      <c r="E49" s="337">
        <v>330</v>
      </c>
    </row>
    <row r="50" spans="1:5" x14ac:dyDescent="0.25">
      <c r="A50" s="338" t="s">
        <v>534</v>
      </c>
      <c r="B50" s="338" t="s">
        <v>32</v>
      </c>
      <c r="C50" s="338" t="s">
        <v>189</v>
      </c>
      <c r="D50" s="338" t="s">
        <v>224</v>
      </c>
      <c r="E50" s="339">
        <v>370</v>
      </c>
    </row>
    <row r="51" spans="1:5" x14ac:dyDescent="0.25">
      <c r="A51" s="336" t="s">
        <v>539</v>
      </c>
      <c r="B51" s="336" t="s">
        <v>32</v>
      </c>
      <c r="C51" s="336" t="s">
        <v>191</v>
      </c>
      <c r="D51" s="336" t="s">
        <v>224</v>
      </c>
      <c r="E51" s="337">
        <v>210</v>
      </c>
    </row>
    <row r="52" spans="1:5" x14ac:dyDescent="0.25">
      <c r="A52" s="338" t="s">
        <v>546</v>
      </c>
      <c r="B52" s="338" t="s">
        <v>32</v>
      </c>
      <c r="C52" s="338" t="s">
        <v>191</v>
      </c>
      <c r="D52" s="338" t="s">
        <v>224</v>
      </c>
      <c r="E52" s="339">
        <v>210</v>
      </c>
    </row>
    <row r="53" spans="1:5" x14ac:dyDescent="0.25">
      <c r="A53" s="336" t="s">
        <v>548</v>
      </c>
      <c r="B53" s="336" t="s">
        <v>32</v>
      </c>
      <c r="C53" s="336" t="s">
        <v>191</v>
      </c>
      <c r="D53" s="336" t="s">
        <v>225</v>
      </c>
      <c r="E53" s="337">
        <v>235</v>
      </c>
    </row>
    <row r="54" spans="1:5" x14ac:dyDescent="0.25">
      <c r="A54" s="338" t="s">
        <v>549</v>
      </c>
      <c r="B54" s="338" t="s">
        <v>74</v>
      </c>
      <c r="C54" s="338" t="s">
        <v>191</v>
      </c>
      <c r="D54" s="338" t="s">
        <v>628</v>
      </c>
      <c r="E54" s="339">
        <v>45</v>
      </c>
    </row>
    <row r="55" spans="1:5" x14ac:dyDescent="0.25">
      <c r="A55" s="336" t="s">
        <v>553</v>
      </c>
      <c r="B55" s="336" t="s">
        <v>32</v>
      </c>
      <c r="C55" s="336" t="s">
        <v>191</v>
      </c>
      <c r="D55" s="336" t="s">
        <v>224</v>
      </c>
      <c r="E55" s="337">
        <v>210</v>
      </c>
    </row>
    <row r="56" spans="1:5" x14ac:dyDescent="0.25">
      <c r="A56" s="338" t="s">
        <v>553</v>
      </c>
      <c r="B56" s="338" t="s">
        <v>37</v>
      </c>
      <c r="C56" s="338" t="s">
        <v>191</v>
      </c>
      <c r="D56" s="338" t="s">
        <v>37</v>
      </c>
      <c r="E56" s="339">
        <v>50</v>
      </c>
    </row>
    <row r="57" spans="1:5" x14ac:dyDescent="0.25">
      <c r="A57" s="336" t="s">
        <v>555</v>
      </c>
      <c r="B57" s="336" t="s">
        <v>32</v>
      </c>
      <c r="C57" s="336" t="s">
        <v>191</v>
      </c>
      <c r="D57" s="336" t="s">
        <v>224</v>
      </c>
      <c r="E57" s="337">
        <v>210</v>
      </c>
    </row>
    <row r="58" spans="1:5" x14ac:dyDescent="0.25">
      <c r="A58" s="338" t="s">
        <v>555</v>
      </c>
      <c r="B58" s="338" t="s">
        <v>37</v>
      </c>
      <c r="C58" s="338" t="s">
        <v>191</v>
      </c>
      <c r="D58" s="338" t="s">
        <v>37</v>
      </c>
      <c r="E58" s="339">
        <v>50</v>
      </c>
    </row>
    <row r="59" spans="1:5" x14ac:dyDescent="0.25">
      <c r="A59" s="336" t="s">
        <v>557</v>
      </c>
      <c r="B59" s="336" t="s">
        <v>32</v>
      </c>
      <c r="C59" s="336" t="s">
        <v>191</v>
      </c>
      <c r="D59" s="336" t="s">
        <v>225</v>
      </c>
      <c r="E59" s="337">
        <v>235</v>
      </c>
    </row>
    <row r="60" spans="1:5" x14ac:dyDescent="0.25">
      <c r="A60" s="338" t="s">
        <v>558</v>
      </c>
      <c r="B60" s="338" t="s">
        <v>32</v>
      </c>
      <c r="C60" s="338" t="s">
        <v>191</v>
      </c>
      <c r="D60" s="338" t="s">
        <v>224</v>
      </c>
      <c r="E60" s="339">
        <v>210</v>
      </c>
    </row>
    <row r="61" spans="1:5" x14ac:dyDescent="0.25">
      <c r="A61" s="336" t="s">
        <v>560</v>
      </c>
      <c r="B61" s="336" t="s">
        <v>32</v>
      </c>
      <c r="C61" s="336" t="s">
        <v>191</v>
      </c>
      <c r="D61" s="336" t="s">
        <v>224</v>
      </c>
      <c r="E61" s="337">
        <v>210</v>
      </c>
    </row>
    <row r="62" spans="1:5" x14ac:dyDescent="0.25">
      <c r="A62" s="338" t="s">
        <v>569</v>
      </c>
      <c r="B62" s="338" t="s">
        <v>32</v>
      </c>
      <c r="C62" s="338" t="s">
        <v>191</v>
      </c>
      <c r="D62" s="338" t="s">
        <v>224</v>
      </c>
      <c r="E62" s="339">
        <v>210</v>
      </c>
    </row>
    <row r="63" spans="1:5" x14ac:dyDescent="0.25">
      <c r="A63" s="336" t="s">
        <v>532</v>
      </c>
      <c r="B63" s="336" t="s">
        <v>32</v>
      </c>
      <c r="C63" s="336" t="s">
        <v>191</v>
      </c>
      <c r="D63" s="336" t="s">
        <v>224</v>
      </c>
      <c r="E63" s="337">
        <v>210</v>
      </c>
    </row>
    <row r="64" spans="1:5" x14ac:dyDescent="0.25">
      <c r="A64" s="338" t="s">
        <v>532</v>
      </c>
      <c r="B64" s="338" t="s">
        <v>37</v>
      </c>
      <c r="C64" s="338" t="s">
        <v>191</v>
      </c>
      <c r="D64" s="338" t="s">
        <v>37</v>
      </c>
      <c r="E64" s="339">
        <v>50</v>
      </c>
    </row>
    <row r="65" spans="1:5" x14ac:dyDescent="0.25">
      <c r="A65" s="336" t="s">
        <v>537</v>
      </c>
      <c r="B65" s="336" t="s">
        <v>32</v>
      </c>
      <c r="C65" s="336" t="s">
        <v>191</v>
      </c>
      <c r="D65" s="336" t="s">
        <v>224</v>
      </c>
      <c r="E65" s="337">
        <v>210</v>
      </c>
    </row>
    <row r="67" spans="1:5" x14ac:dyDescent="0.25">
      <c r="A67" s="340" t="s">
        <v>392</v>
      </c>
    </row>
    <row r="68" spans="1:5" x14ac:dyDescent="0.25">
      <c r="A68" s="137" t="s">
        <v>206</v>
      </c>
      <c r="B68" s="137" t="s">
        <v>207</v>
      </c>
      <c r="C68" s="137" t="s">
        <v>212</v>
      </c>
      <c r="D68" s="137" t="s">
        <v>211</v>
      </c>
      <c r="E68" s="137" t="s">
        <v>18</v>
      </c>
    </row>
    <row r="69" spans="1:5" x14ac:dyDescent="0.25">
      <c r="A69" t="s">
        <v>629</v>
      </c>
      <c r="B69" t="s">
        <v>32</v>
      </c>
      <c r="C69" t="s">
        <v>246</v>
      </c>
      <c r="D69" t="s">
        <v>225</v>
      </c>
      <c r="E69" s="341">
        <v>-300</v>
      </c>
    </row>
  </sheetData>
  <pageMargins left="0.7" right="0.7" top="0.75" bottom="0.75" header="0.3" footer="0.3"/>
  <legacy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E2ACF-78EF-4ADC-B3B3-5C9637AE5772}">
  <dimension ref="A1:I95"/>
  <sheetViews>
    <sheetView tabSelected="1" workbookViewId="0">
      <selection activeCell="H71" sqref="H71"/>
    </sheetView>
  </sheetViews>
  <sheetFormatPr defaultRowHeight="15.75" x14ac:dyDescent="0.25"/>
  <cols>
    <col min="1" max="1" width="41.625" customWidth="1"/>
    <col min="2" max="2" width="17.5" customWidth="1"/>
    <col min="3" max="3" width="16.625" customWidth="1"/>
    <col min="4" max="4" width="19.375" customWidth="1"/>
    <col min="5" max="5" width="17.5" customWidth="1"/>
    <col min="6" max="8" width="14.125" customWidth="1"/>
    <col min="9" max="9" width="15.875" customWidth="1"/>
  </cols>
  <sheetData>
    <row r="1" spans="1:9" ht="21" x14ac:dyDescent="0.35">
      <c r="A1" s="200" t="s">
        <v>399</v>
      </c>
      <c r="B1" s="201"/>
      <c r="C1" s="201"/>
      <c r="D1" s="201"/>
      <c r="E1" s="201"/>
      <c r="F1" s="201"/>
      <c r="G1" s="201"/>
      <c r="H1" s="201"/>
      <c r="I1" s="201"/>
    </row>
    <row r="2" spans="1:9" x14ac:dyDescent="0.25">
      <c r="A2" s="202" t="s">
        <v>630</v>
      </c>
      <c r="B2" s="203"/>
      <c r="C2" s="203"/>
      <c r="D2" s="203"/>
      <c r="E2" s="203"/>
      <c r="F2" s="203"/>
      <c r="G2" s="203"/>
      <c r="H2" s="203"/>
      <c r="I2" s="203"/>
    </row>
    <row r="3" spans="1:9" x14ac:dyDescent="0.25">
      <c r="A3" s="204" t="s">
        <v>631</v>
      </c>
      <c r="B3" s="203"/>
      <c r="C3" s="203"/>
      <c r="D3" s="203"/>
      <c r="E3" s="203"/>
      <c r="F3" s="203"/>
      <c r="G3" s="203"/>
      <c r="H3" s="203"/>
      <c r="I3" s="203"/>
    </row>
    <row r="5" spans="1:9" ht="17.25" x14ac:dyDescent="0.3">
      <c r="A5" s="205" t="s">
        <v>402</v>
      </c>
      <c r="B5" s="206"/>
      <c r="C5" s="206"/>
      <c r="D5" s="206"/>
    </row>
    <row r="6" spans="1:9" x14ac:dyDescent="0.25">
      <c r="A6" s="408" t="s">
        <v>669</v>
      </c>
      <c r="B6" s="209">
        <v>12230</v>
      </c>
    </row>
    <row r="7" spans="1:9" x14ac:dyDescent="0.25">
      <c r="A7" s="413" t="s">
        <v>670</v>
      </c>
      <c r="B7" s="414">
        <v>2610</v>
      </c>
    </row>
    <row r="8" spans="1:9" x14ac:dyDescent="0.25">
      <c r="A8" s="413" t="s">
        <v>671</v>
      </c>
      <c r="B8" s="414">
        <v>2920</v>
      </c>
    </row>
    <row r="9" spans="1:9" x14ac:dyDescent="0.25">
      <c r="A9" s="415" t="s">
        <v>672</v>
      </c>
      <c r="B9" s="248">
        <v>-253.5</v>
      </c>
    </row>
    <row r="10" spans="1:9" ht="16.5" thickBot="1" x14ac:dyDescent="0.3">
      <c r="A10" s="411" t="s">
        <v>673</v>
      </c>
      <c r="B10" s="412">
        <f>SUM(B6:B9)</f>
        <v>17506.5</v>
      </c>
    </row>
    <row r="11" spans="1:9" x14ac:dyDescent="0.25">
      <c r="A11" s="409" t="s">
        <v>404</v>
      </c>
      <c r="B11" s="410">
        <f>'4.10.26'!B20</f>
        <v>9560</v>
      </c>
    </row>
    <row r="12" spans="1:9" x14ac:dyDescent="0.25">
      <c r="A12" s="221" t="s">
        <v>405</v>
      </c>
      <c r="B12" s="222">
        <f>'4.10.26'!I20+'4.10.26'!I21</f>
        <v>310</v>
      </c>
    </row>
    <row r="13" spans="1:9" x14ac:dyDescent="0.25">
      <c r="A13" s="221" t="s">
        <v>406</v>
      </c>
      <c r="B13" s="222">
        <f>'4.10.26'!J20+'4.10.26'!J21</f>
        <v>165</v>
      </c>
    </row>
    <row r="14" spans="1:9" x14ac:dyDescent="0.25">
      <c r="A14" s="221" t="s">
        <v>407</v>
      </c>
      <c r="B14" s="222">
        <f>'4.10.26'!K20</f>
        <v>445</v>
      </c>
    </row>
    <row r="15" spans="1:9" x14ac:dyDescent="0.25">
      <c r="A15" s="221" t="s">
        <v>408</v>
      </c>
      <c r="B15" s="222">
        <f>'4.10.26'!L20</f>
        <v>30</v>
      </c>
    </row>
    <row r="16" spans="1:9" x14ac:dyDescent="0.25">
      <c r="A16" s="247" t="s">
        <v>409</v>
      </c>
      <c r="B16" s="248">
        <f>'4.10.26'!O20</f>
        <v>10</v>
      </c>
    </row>
    <row r="17" spans="1:9" x14ac:dyDescent="0.25">
      <c r="A17" s="257" t="s">
        <v>450</v>
      </c>
      <c r="B17" s="222">
        <v>0</v>
      </c>
      <c r="C17" s="385" t="s">
        <v>632</v>
      </c>
      <c r="D17" s="386"/>
    </row>
    <row r="18" spans="1:9" ht="16.5" thickBot="1" x14ac:dyDescent="0.3">
      <c r="A18" s="258" t="s">
        <v>410</v>
      </c>
      <c r="B18" s="259">
        <f>B10-B11-B12-B13-B14-B15-B16-B17</f>
        <v>6986.5</v>
      </c>
      <c r="C18" s="249"/>
      <c r="D18" s="249"/>
    </row>
    <row r="20" spans="1:9" ht="17.25" x14ac:dyDescent="0.3">
      <c r="A20" s="205" t="s">
        <v>411</v>
      </c>
      <c r="B20" s="206"/>
      <c r="C20" s="206"/>
      <c r="D20" s="206"/>
    </row>
    <row r="21" spans="1:9" x14ac:dyDescent="0.25">
      <c r="A21" s="207" t="s">
        <v>633</v>
      </c>
      <c r="B21" s="211" t="s">
        <v>646</v>
      </c>
      <c r="C21" s="212">
        <f>'4.10.26'!B8</f>
        <v>4440</v>
      </c>
      <c r="D21" s="213" t="s">
        <v>647</v>
      </c>
    </row>
    <row r="22" spans="1:9" x14ac:dyDescent="0.25">
      <c r="A22" s="207" t="s">
        <v>634</v>
      </c>
      <c r="B22" s="211" t="s">
        <v>638</v>
      </c>
      <c r="C22" s="212">
        <f>'4.10.26'!B9</f>
        <v>1140</v>
      </c>
      <c r="D22" s="213" t="s">
        <v>640</v>
      </c>
    </row>
    <row r="23" spans="1:9" x14ac:dyDescent="0.25">
      <c r="A23" s="208" t="s">
        <v>635</v>
      </c>
      <c r="C23" s="209" t="s">
        <v>639</v>
      </c>
    </row>
    <row r="24" spans="1:9" x14ac:dyDescent="0.25">
      <c r="A24" s="214" t="s">
        <v>418</v>
      </c>
      <c r="B24" s="215"/>
      <c r="C24" s="216">
        <f>B18</f>
        <v>6986.5</v>
      </c>
      <c r="D24" s="215"/>
    </row>
    <row r="25" spans="1:9" x14ac:dyDescent="0.25">
      <c r="A25" s="217" t="s">
        <v>636</v>
      </c>
      <c r="B25" s="210"/>
      <c r="C25" s="218">
        <v>300</v>
      </c>
      <c r="D25" s="210"/>
    </row>
    <row r="26" spans="1:9" ht="16.5" thickBot="1" x14ac:dyDescent="0.3">
      <c r="A26" s="250" t="s">
        <v>637</v>
      </c>
      <c r="B26" s="251"/>
      <c r="C26" s="252">
        <f>C21+C22+C24+C25</f>
        <v>12866.5</v>
      </c>
      <c r="D26" s="251"/>
    </row>
    <row r="28" spans="1:9" ht="17.25" x14ac:dyDescent="0.3">
      <c r="A28" s="205" t="s">
        <v>420</v>
      </c>
      <c r="B28" s="206"/>
      <c r="C28" s="206"/>
      <c r="D28" s="206"/>
      <c r="E28" s="206"/>
      <c r="F28" s="206"/>
      <c r="G28" s="206"/>
      <c r="H28" s="206"/>
      <c r="I28" s="206"/>
    </row>
    <row r="29" spans="1:9" x14ac:dyDescent="0.25">
      <c r="A29" s="228" t="s">
        <v>421</v>
      </c>
      <c r="B29" s="228" t="s">
        <v>422</v>
      </c>
      <c r="C29" s="228" t="s">
        <v>175</v>
      </c>
      <c r="D29" s="228" t="s">
        <v>423</v>
      </c>
      <c r="E29" s="228" t="s">
        <v>424</v>
      </c>
      <c r="F29" s="228" t="s">
        <v>185</v>
      </c>
      <c r="G29" s="228" t="s">
        <v>650</v>
      </c>
      <c r="H29" s="228" t="s">
        <v>425</v>
      </c>
      <c r="I29" s="228" t="s">
        <v>426</v>
      </c>
    </row>
    <row r="30" spans="1:9" x14ac:dyDescent="0.25">
      <c r="A30" s="166" t="s">
        <v>189</v>
      </c>
      <c r="B30" s="223">
        <f>'4.10.26'!B8</f>
        <v>4440</v>
      </c>
      <c r="C30" s="154">
        <f>'4.10.26'!C8</f>
        <v>14</v>
      </c>
      <c r="D30" s="224" t="s">
        <v>36</v>
      </c>
      <c r="E30" s="224" t="s">
        <v>36</v>
      </c>
      <c r="F30" s="223">
        <f>'4.10.26'!N8</f>
        <v>4440</v>
      </c>
      <c r="G30" s="223"/>
      <c r="H30" s="223">
        <f>'4.10.26'!O8</f>
        <v>0</v>
      </c>
      <c r="I30" s="231">
        <f>'4.10.26'!P8</f>
        <v>4440</v>
      </c>
    </row>
    <row r="31" spans="1:9" x14ac:dyDescent="0.25">
      <c r="A31" s="165" t="s">
        <v>190</v>
      </c>
      <c r="B31" s="225">
        <f>'4.10.26'!B9</f>
        <v>1140</v>
      </c>
      <c r="C31" s="151">
        <f>'4.10.26'!C9</f>
        <v>4</v>
      </c>
      <c r="D31" s="226" t="s">
        <v>36</v>
      </c>
      <c r="E31" s="226" t="s">
        <v>36</v>
      </c>
      <c r="F31" s="225">
        <f>'4.10.26'!N9</f>
        <v>1140</v>
      </c>
      <c r="G31" s="375"/>
      <c r="H31" s="225">
        <f>'4.10.26'!O9</f>
        <v>0</v>
      </c>
      <c r="I31" s="232">
        <f>'4.10.26'!P9</f>
        <v>1140</v>
      </c>
    </row>
    <row r="32" spans="1:9" x14ac:dyDescent="0.25">
      <c r="A32" s="166" t="s">
        <v>191</v>
      </c>
      <c r="B32" s="223">
        <f>'4.10.26'!B10</f>
        <v>2555</v>
      </c>
      <c r="C32" s="154">
        <f>'4.10.26'!C10</f>
        <v>15</v>
      </c>
      <c r="D32" s="223">
        <f>'4.10.26'!F10</f>
        <v>383.25</v>
      </c>
      <c r="E32" s="223">
        <f>'4.10.26'!G10</f>
        <v>1473.5</v>
      </c>
      <c r="F32" s="223">
        <f>'4.10.26'!N10</f>
        <v>2171.75</v>
      </c>
      <c r="G32" s="223"/>
      <c r="H32" s="223">
        <f>'4.10.26'!O10</f>
        <v>2.5</v>
      </c>
      <c r="I32" s="231">
        <f>'4.10.26'!P10</f>
        <v>2169.25</v>
      </c>
    </row>
    <row r="33" spans="1:9" x14ac:dyDescent="0.25">
      <c r="A33" s="165" t="s">
        <v>427</v>
      </c>
      <c r="B33" s="225">
        <f>'4.10.26'!B11</f>
        <v>705</v>
      </c>
      <c r="C33" s="151">
        <f>'4.10.26'!C11</f>
        <v>3</v>
      </c>
      <c r="D33" s="225">
        <f>'4.10.26'!F11</f>
        <v>0</v>
      </c>
      <c r="E33" s="225">
        <f>'4.10.26'!G11</f>
        <v>3217.5</v>
      </c>
      <c r="F33" s="225">
        <f>'4.10.26'!N11</f>
        <v>705</v>
      </c>
      <c r="G33" s="375"/>
      <c r="H33" s="225">
        <f>'4.10.26'!O11</f>
        <v>2.5</v>
      </c>
      <c r="I33" s="232">
        <f>'4.10.26'!P11</f>
        <v>702.5</v>
      </c>
    </row>
    <row r="34" spans="1:9" x14ac:dyDescent="0.25">
      <c r="A34" s="166" t="s">
        <v>199</v>
      </c>
      <c r="B34" s="223">
        <f>'4.10.26'!B18</f>
        <v>60</v>
      </c>
      <c r="C34" s="154">
        <f>'4.10.26'!C18</f>
        <v>1</v>
      </c>
      <c r="D34" s="223">
        <f>'4.10.26'!F18</f>
        <v>9</v>
      </c>
      <c r="E34" s="223">
        <f>'4.10.26'!G18</f>
        <v>63.75</v>
      </c>
      <c r="F34" s="223">
        <f>'4.10.26'!N18</f>
        <v>51</v>
      </c>
      <c r="G34" s="223">
        <f>'4.10.26'!L20</f>
        <v>30</v>
      </c>
      <c r="H34" s="223">
        <f>'4.10.26'!O18</f>
        <v>2.5</v>
      </c>
      <c r="I34" s="231">
        <f>'4.10.26'!P18</f>
        <v>78.5</v>
      </c>
    </row>
    <row r="35" spans="1:9" x14ac:dyDescent="0.25">
      <c r="A35" s="165" t="s">
        <v>197</v>
      </c>
      <c r="B35" s="151"/>
      <c r="C35" s="151"/>
      <c r="D35" s="151"/>
      <c r="E35" s="151"/>
      <c r="F35" s="225"/>
      <c r="G35" s="375">
        <f>'4.10.26'!P16</f>
        <v>310</v>
      </c>
      <c r="H35" s="151"/>
      <c r="I35" s="232">
        <f>'4.10.26'!P16</f>
        <v>310</v>
      </c>
    </row>
    <row r="36" spans="1:9" x14ac:dyDescent="0.25">
      <c r="A36" s="166" t="s">
        <v>198</v>
      </c>
      <c r="B36" s="227"/>
      <c r="C36" s="227"/>
      <c r="D36" s="227"/>
      <c r="E36" s="227"/>
      <c r="F36" s="223"/>
      <c r="G36" s="223">
        <f>'4.10.26'!P17</f>
        <v>165</v>
      </c>
      <c r="H36" s="227"/>
      <c r="I36" s="231">
        <f>'4.10.26'!P17</f>
        <v>165</v>
      </c>
    </row>
    <row r="37" spans="1:9" x14ac:dyDescent="0.25">
      <c r="A37" s="165" t="s">
        <v>458</v>
      </c>
      <c r="B37" s="225">
        <f>'4.10.26'!B19</f>
        <v>660</v>
      </c>
      <c r="C37" s="151">
        <f>'4.10.26'!C19</f>
        <v>2</v>
      </c>
      <c r="D37" s="225">
        <f>'4.10.26'!F19</f>
        <v>99</v>
      </c>
      <c r="E37" s="225">
        <f>'4.10.26'!G19</f>
        <v>99</v>
      </c>
      <c r="F37" s="225">
        <f>'4.10.26'!N19</f>
        <v>561</v>
      </c>
      <c r="G37" s="375">
        <f>'4.10.26'!K20</f>
        <v>445</v>
      </c>
      <c r="H37" s="225">
        <f>'4.10.26'!O19</f>
        <v>2.5</v>
      </c>
      <c r="I37" s="232">
        <f>'4.10.26'!P19</f>
        <v>1003.5</v>
      </c>
    </row>
    <row r="38" spans="1:9" x14ac:dyDescent="0.25">
      <c r="A38" s="230" t="s">
        <v>429</v>
      </c>
      <c r="B38" s="229"/>
      <c r="C38" s="229"/>
      <c r="D38" s="229"/>
      <c r="E38" s="229"/>
      <c r="F38" s="229"/>
      <c r="G38" s="229"/>
      <c r="H38" s="229"/>
      <c r="I38" s="233">
        <f>SUM(I30:I37)</f>
        <v>10008.75</v>
      </c>
    </row>
    <row r="40" spans="1:9" ht="17.25" x14ac:dyDescent="0.3">
      <c r="A40" s="205" t="s">
        <v>430</v>
      </c>
      <c r="B40" s="206"/>
      <c r="C40" s="206"/>
      <c r="D40" s="206"/>
      <c r="E40" s="206"/>
    </row>
    <row r="41" spans="1:9" x14ac:dyDescent="0.25">
      <c r="A41" s="228" t="s">
        <v>431</v>
      </c>
      <c r="B41" s="228" t="s">
        <v>432</v>
      </c>
      <c r="C41" s="286" t="s">
        <v>433</v>
      </c>
      <c r="D41" s="228" t="s">
        <v>649</v>
      </c>
      <c r="E41" s="286" t="s">
        <v>648</v>
      </c>
      <c r="F41" s="228" t="s">
        <v>435</v>
      </c>
    </row>
    <row r="42" spans="1:9" x14ac:dyDescent="0.25">
      <c r="A42" s="166" t="s">
        <v>197</v>
      </c>
      <c r="B42" s="223">
        <v>110</v>
      </c>
      <c r="C42" s="369">
        <v>40</v>
      </c>
      <c r="D42" s="223">
        <v>0</v>
      </c>
      <c r="E42" s="369">
        <v>160</v>
      </c>
      <c r="F42" s="231">
        <f>SUM(B42:E42)</f>
        <v>310</v>
      </c>
    </row>
    <row r="43" spans="1:9" x14ac:dyDescent="0.25">
      <c r="A43" s="165" t="s">
        <v>198</v>
      </c>
      <c r="B43" s="225">
        <v>55</v>
      </c>
      <c r="C43" s="370">
        <v>20</v>
      </c>
      <c r="D43" s="223">
        <v>10</v>
      </c>
      <c r="E43" s="369">
        <v>80</v>
      </c>
      <c r="F43" s="232">
        <f>SUM(B43:E43)</f>
        <v>165</v>
      </c>
    </row>
    <row r="44" spans="1:9" x14ac:dyDescent="0.25">
      <c r="A44" s="166" t="s">
        <v>428</v>
      </c>
      <c r="B44" s="223">
        <v>340</v>
      </c>
      <c r="C44" s="369">
        <v>105</v>
      </c>
      <c r="D44" s="223">
        <v>0</v>
      </c>
      <c r="E44" s="373">
        <v>0</v>
      </c>
      <c r="F44" s="231">
        <f>SUM(B44:E44)</f>
        <v>445</v>
      </c>
    </row>
    <row r="45" spans="1:9" x14ac:dyDescent="0.25">
      <c r="A45" s="165" t="s">
        <v>199</v>
      </c>
      <c r="B45" s="235">
        <v>0</v>
      </c>
      <c r="C45" s="370">
        <v>30</v>
      </c>
      <c r="D45" s="234">
        <v>0</v>
      </c>
      <c r="E45" s="373">
        <v>0</v>
      </c>
      <c r="F45" s="232">
        <f>SUM(B45:E45)</f>
        <v>30</v>
      </c>
    </row>
    <row r="46" spans="1:9" x14ac:dyDescent="0.25">
      <c r="A46" s="239" t="s">
        <v>219</v>
      </c>
      <c r="B46" s="236">
        <v>1390</v>
      </c>
      <c r="C46" s="371">
        <v>440</v>
      </c>
      <c r="D46" s="236">
        <v>130</v>
      </c>
      <c r="E46" s="374">
        <v>0</v>
      </c>
      <c r="F46" s="241">
        <f>SUM(B46:E46)</f>
        <v>1960</v>
      </c>
    </row>
    <row r="47" spans="1:9" x14ac:dyDescent="0.25">
      <c r="A47" s="240" t="s">
        <v>436</v>
      </c>
      <c r="B47" s="238">
        <f>SUM(B42:B46)</f>
        <v>1895</v>
      </c>
      <c r="C47" s="372">
        <f>SUM(C42:C46)</f>
        <v>635</v>
      </c>
      <c r="D47" s="238">
        <f>SUM(D42:D46)</f>
        <v>140</v>
      </c>
      <c r="E47" s="372">
        <f>SUM(E42:E46)</f>
        <v>240</v>
      </c>
      <c r="F47" s="238">
        <f>SUM(F42:F46)</f>
        <v>2910</v>
      </c>
    </row>
    <row r="49" spans="1:7" ht="17.25" x14ac:dyDescent="0.3">
      <c r="A49" s="205" t="s">
        <v>641</v>
      </c>
      <c r="B49" s="206"/>
      <c r="C49" s="206"/>
      <c r="D49" s="206"/>
      <c r="E49" s="206"/>
      <c r="F49" s="206"/>
      <c r="G49" s="285"/>
    </row>
    <row r="50" spans="1:7" x14ac:dyDescent="0.25">
      <c r="A50" s="344" t="s">
        <v>438</v>
      </c>
      <c r="B50" s="345" t="s">
        <v>207</v>
      </c>
      <c r="C50" s="345" t="s">
        <v>439</v>
      </c>
      <c r="D50" s="345" t="s">
        <v>440</v>
      </c>
      <c r="E50" s="345" t="s">
        <v>441</v>
      </c>
      <c r="F50" s="346" t="s">
        <v>442</v>
      </c>
      <c r="G50" s="288" t="s">
        <v>498</v>
      </c>
    </row>
    <row r="51" spans="1:7" x14ac:dyDescent="0.25">
      <c r="A51" s="349" t="s">
        <v>539</v>
      </c>
      <c r="B51" s="342" t="s">
        <v>32</v>
      </c>
      <c r="C51" s="342" t="s">
        <v>224</v>
      </c>
      <c r="D51" s="342" t="s">
        <v>191</v>
      </c>
      <c r="E51" s="343">
        <v>370</v>
      </c>
      <c r="F51" s="343">
        <v>115</v>
      </c>
      <c r="G51" s="350">
        <v>210</v>
      </c>
    </row>
    <row r="52" spans="1:7" x14ac:dyDescent="0.25">
      <c r="A52" s="351" t="s">
        <v>546</v>
      </c>
      <c r="B52" s="347" t="s">
        <v>32</v>
      </c>
      <c r="C52" s="347" t="s">
        <v>224</v>
      </c>
      <c r="D52" s="347" t="s">
        <v>191</v>
      </c>
      <c r="E52" s="348">
        <v>370</v>
      </c>
      <c r="F52" s="348">
        <v>115</v>
      </c>
      <c r="G52" s="352">
        <v>210</v>
      </c>
    </row>
    <row r="53" spans="1:7" x14ac:dyDescent="0.25">
      <c r="A53" s="349" t="s">
        <v>548</v>
      </c>
      <c r="B53" s="342" t="s">
        <v>32</v>
      </c>
      <c r="C53" s="342" t="s">
        <v>225</v>
      </c>
      <c r="D53" s="342" t="s">
        <v>191</v>
      </c>
      <c r="E53" s="343">
        <v>400</v>
      </c>
      <c r="F53" s="343">
        <v>115</v>
      </c>
      <c r="G53" s="350">
        <v>235</v>
      </c>
    </row>
    <row r="54" spans="1:7" x14ac:dyDescent="0.25">
      <c r="A54" s="351" t="s">
        <v>549</v>
      </c>
      <c r="B54" s="347" t="s">
        <v>74</v>
      </c>
      <c r="C54" s="347" t="s">
        <v>628</v>
      </c>
      <c r="D54" s="347" t="s">
        <v>191</v>
      </c>
      <c r="E54" s="348">
        <v>65</v>
      </c>
      <c r="F54" s="348">
        <v>20</v>
      </c>
      <c r="G54" s="352">
        <v>45</v>
      </c>
    </row>
    <row r="55" spans="1:7" x14ac:dyDescent="0.25">
      <c r="A55" s="349" t="s">
        <v>553</v>
      </c>
      <c r="B55" s="342" t="s">
        <v>32</v>
      </c>
      <c r="C55" s="342" t="s">
        <v>224</v>
      </c>
      <c r="D55" s="342" t="s">
        <v>191</v>
      </c>
      <c r="E55" s="343">
        <v>370</v>
      </c>
      <c r="F55" s="343">
        <v>115</v>
      </c>
      <c r="G55" s="350">
        <v>210</v>
      </c>
    </row>
    <row r="56" spans="1:7" x14ac:dyDescent="0.25">
      <c r="A56" s="351" t="s">
        <v>553</v>
      </c>
      <c r="B56" s="347" t="s">
        <v>37</v>
      </c>
      <c r="C56" s="347" t="s">
        <v>37</v>
      </c>
      <c r="D56" s="347" t="s">
        <v>191</v>
      </c>
      <c r="E56" s="348">
        <v>85</v>
      </c>
      <c r="F56" s="348">
        <v>35</v>
      </c>
      <c r="G56" s="352">
        <v>50</v>
      </c>
    </row>
    <row r="57" spans="1:7" x14ac:dyDescent="0.25">
      <c r="A57" s="349" t="s">
        <v>555</v>
      </c>
      <c r="B57" s="342" t="s">
        <v>32</v>
      </c>
      <c r="C57" s="342" t="s">
        <v>224</v>
      </c>
      <c r="D57" s="342" t="s">
        <v>191</v>
      </c>
      <c r="E57" s="343">
        <v>370</v>
      </c>
      <c r="F57" s="343">
        <v>115</v>
      </c>
      <c r="G57" s="350">
        <v>210</v>
      </c>
    </row>
    <row r="58" spans="1:7" x14ac:dyDescent="0.25">
      <c r="A58" s="351" t="s">
        <v>555</v>
      </c>
      <c r="B58" s="347" t="s">
        <v>37</v>
      </c>
      <c r="C58" s="347" t="s">
        <v>37</v>
      </c>
      <c r="D58" s="347" t="s">
        <v>191</v>
      </c>
      <c r="E58" s="348">
        <v>85</v>
      </c>
      <c r="F58" s="348">
        <v>35</v>
      </c>
      <c r="G58" s="352">
        <v>50</v>
      </c>
    </row>
    <row r="59" spans="1:7" x14ac:dyDescent="0.25">
      <c r="A59" s="349" t="s">
        <v>557</v>
      </c>
      <c r="B59" s="342" t="s">
        <v>32</v>
      </c>
      <c r="C59" s="342" t="s">
        <v>225</v>
      </c>
      <c r="D59" s="342" t="s">
        <v>191</v>
      </c>
      <c r="E59" s="343">
        <v>400</v>
      </c>
      <c r="F59" s="343">
        <v>115</v>
      </c>
      <c r="G59" s="350">
        <v>235</v>
      </c>
    </row>
    <row r="60" spans="1:7" x14ac:dyDescent="0.25">
      <c r="A60" s="351" t="s">
        <v>558</v>
      </c>
      <c r="B60" s="347" t="s">
        <v>32</v>
      </c>
      <c r="C60" s="347" t="s">
        <v>224</v>
      </c>
      <c r="D60" s="347" t="s">
        <v>191</v>
      </c>
      <c r="E60" s="348">
        <v>370</v>
      </c>
      <c r="F60" s="348">
        <v>115</v>
      </c>
      <c r="G60" s="352">
        <v>210</v>
      </c>
    </row>
    <row r="61" spans="1:7" x14ac:dyDescent="0.25">
      <c r="A61" s="349" t="s">
        <v>560</v>
      </c>
      <c r="B61" s="342" t="s">
        <v>32</v>
      </c>
      <c r="C61" s="342" t="s">
        <v>224</v>
      </c>
      <c r="D61" s="342" t="s">
        <v>191</v>
      </c>
      <c r="E61" s="343">
        <v>370</v>
      </c>
      <c r="F61" s="343">
        <v>115</v>
      </c>
      <c r="G61" s="350">
        <v>210</v>
      </c>
    </row>
    <row r="62" spans="1:7" x14ac:dyDescent="0.25">
      <c r="A62" s="351" t="s">
        <v>569</v>
      </c>
      <c r="B62" s="347" t="s">
        <v>32</v>
      </c>
      <c r="C62" s="347" t="s">
        <v>224</v>
      </c>
      <c r="D62" s="347" t="s">
        <v>191</v>
      </c>
      <c r="E62" s="348">
        <v>370</v>
      </c>
      <c r="F62" s="348">
        <v>115</v>
      </c>
      <c r="G62" s="352">
        <v>210</v>
      </c>
    </row>
    <row r="63" spans="1:7" x14ac:dyDescent="0.25">
      <c r="A63" s="349" t="s">
        <v>532</v>
      </c>
      <c r="B63" s="342" t="s">
        <v>32</v>
      </c>
      <c r="C63" s="342" t="s">
        <v>224</v>
      </c>
      <c r="D63" s="342" t="s">
        <v>191</v>
      </c>
      <c r="E63" s="343">
        <v>370</v>
      </c>
      <c r="F63" s="343">
        <v>115</v>
      </c>
      <c r="G63" s="350">
        <v>210</v>
      </c>
    </row>
    <row r="64" spans="1:7" x14ac:dyDescent="0.25">
      <c r="A64" s="351" t="s">
        <v>532</v>
      </c>
      <c r="B64" s="347" t="s">
        <v>37</v>
      </c>
      <c r="C64" s="347" t="s">
        <v>37</v>
      </c>
      <c r="D64" s="347" t="s">
        <v>191</v>
      </c>
      <c r="E64" s="348">
        <v>85</v>
      </c>
      <c r="F64" s="348">
        <v>35</v>
      </c>
      <c r="G64" s="352">
        <v>50</v>
      </c>
    </row>
    <row r="65" spans="1:7" x14ac:dyDescent="0.25">
      <c r="A65" s="349" t="s">
        <v>537</v>
      </c>
      <c r="B65" s="342" t="s">
        <v>32</v>
      </c>
      <c r="C65" s="342" t="s">
        <v>224</v>
      </c>
      <c r="D65" s="342" t="s">
        <v>191</v>
      </c>
      <c r="E65" s="343">
        <v>370</v>
      </c>
      <c r="F65" s="343">
        <v>115</v>
      </c>
      <c r="G65" s="350">
        <v>210</v>
      </c>
    </row>
    <row r="66" spans="1:7" x14ac:dyDescent="0.25">
      <c r="A66" s="351" t="s">
        <v>543</v>
      </c>
      <c r="B66" s="347" t="s">
        <v>32</v>
      </c>
      <c r="C66" s="347" t="s">
        <v>225</v>
      </c>
      <c r="D66" s="347" t="s">
        <v>395</v>
      </c>
      <c r="E66" s="348">
        <v>400</v>
      </c>
      <c r="F66" s="348">
        <v>105</v>
      </c>
      <c r="G66" s="352">
        <v>235</v>
      </c>
    </row>
    <row r="67" spans="1:7" x14ac:dyDescent="0.25">
      <c r="A67" s="349" t="s">
        <v>554</v>
      </c>
      <c r="B67" s="342" t="s">
        <v>32</v>
      </c>
      <c r="C67" s="342" t="s">
        <v>225</v>
      </c>
      <c r="D67" s="342" t="s">
        <v>395</v>
      </c>
      <c r="E67" s="343">
        <v>400</v>
      </c>
      <c r="F67" s="343">
        <v>105</v>
      </c>
      <c r="G67" s="350">
        <v>235</v>
      </c>
    </row>
    <row r="68" spans="1:7" x14ac:dyDescent="0.25">
      <c r="A68" s="351" t="s">
        <v>568</v>
      </c>
      <c r="B68" s="347" t="s">
        <v>32</v>
      </c>
      <c r="C68" s="347" t="s">
        <v>225</v>
      </c>
      <c r="D68" s="347" t="s">
        <v>395</v>
      </c>
      <c r="E68" s="348">
        <v>400</v>
      </c>
      <c r="F68" s="348">
        <v>105</v>
      </c>
      <c r="G68" s="352">
        <v>235</v>
      </c>
    </row>
    <row r="69" spans="1:7" x14ac:dyDescent="0.25">
      <c r="A69" s="349" t="s">
        <v>544</v>
      </c>
      <c r="B69" s="342" t="s">
        <v>32</v>
      </c>
      <c r="C69" s="342" t="s">
        <v>221</v>
      </c>
      <c r="D69" s="342" t="s">
        <v>199</v>
      </c>
      <c r="E69" s="343">
        <v>200</v>
      </c>
      <c r="F69" s="343">
        <v>125</v>
      </c>
      <c r="G69" s="350">
        <v>60</v>
      </c>
    </row>
    <row r="70" spans="1:7" x14ac:dyDescent="0.25">
      <c r="A70" s="351" t="s">
        <v>540</v>
      </c>
      <c r="B70" s="347" t="s">
        <v>32</v>
      </c>
      <c r="C70" s="347" t="s">
        <v>224</v>
      </c>
      <c r="D70" s="347" t="s">
        <v>189</v>
      </c>
      <c r="E70" s="348">
        <v>370</v>
      </c>
      <c r="F70" s="357">
        <v>0</v>
      </c>
      <c r="G70" s="352">
        <v>370</v>
      </c>
    </row>
    <row r="71" spans="1:7" x14ac:dyDescent="0.25">
      <c r="A71" s="349" t="s">
        <v>547</v>
      </c>
      <c r="B71" s="342" t="s">
        <v>32</v>
      </c>
      <c r="C71" s="342" t="s">
        <v>225</v>
      </c>
      <c r="D71" s="342" t="s">
        <v>189</v>
      </c>
      <c r="E71" s="343">
        <v>400</v>
      </c>
      <c r="F71" s="358">
        <v>0</v>
      </c>
      <c r="G71" s="350">
        <v>400</v>
      </c>
    </row>
    <row r="72" spans="1:7" x14ac:dyDescent="0.25">
      <c r="A72" s="351" t="s">
        <v>550</v>
      </c>
      <c r="B72" s="347" t="s">
        <v>32</v>
      </c>
      <c r="C72" s="347" t="s">
        <v>225</v>
      </c>
      <c r="D72" s="347" t="s">
        <v>189</v>
      </c>
      <c r="E72" s="348">
        <v>400</v>
      </c>
      <c r="F72" s="357">
        <v>0</v>
      </c>
      <c r="G72" s="352">
        <v>400</v>
      </c>
    </row>
    <row r="73" spans="1:7" x14ac:dyDescent="0.25">
      <c r="A73" s="349" t="s">
        <v>552</v>
      </c>
      <c r="B73" s="342" t="s">
        <v>32</v>
      </c>
      <c r="C73" s="342" t="s">
        <v>224</v>
      </c>
      <c r="D73" s="342" t="s">
        <v>189</v>
      </c>
      <c r="E73" s="343">
        <v>370</v>
      </c>
      <c r="F73" s="358">
        <v>0</v>
      </c>
      <c r="G73" s="350">
        <v>370</v>
      </c>
    </row>
    <row r="74" spans="1:7" x14ac:dyDescent="0.25">
      <c r="A74" s="351" t="s">
        <v>556</v>
      </c>
      <c r="B74" s="347" t="s">
        <v>32</v>
      </c>
      <c r="C74" s="347" t="s">
        <v>225</v>
      </c>
      <c r="D74" s="347" t="s">
        <v>458</v>
      </c>
      <c r="E74" s="348">
        <v>400</v>
      </c>
      <c r="F74" s="357">
        <v>65</v>
      </c>
      <c r="G74" s="352">
        <v>330</v>
      </c>
    </row>
    <row r="75" spans="1:7" x14ac:dyDescent="0.25">
      <c r="A75" s="349" t="s">
        <v>559</v>
      </c>
      <c r="B75" s="342" t="s">
        <v>32</v>
      </c>
      <c r="C75" s="342" t="s">
        <v>224</v>
      </c>
      <c r="D75" s="342" t="s">
        <v>189</v>
      </c>
      <c r="E75" s="343">
        <v>370</v>
      </c>
      <c r="F75" s="358">
        <v>0</v>
      </c>
      <c r="G75" s="350">
        <v>370</v>
      </c>
    </row>
    <row r="76" spans="1:7" x14ac:dyDescent="0.25">
      <c r="A76" s="351" t="s">
        <v>561</v>
      </c>
      <c r="B76" s="347" t="s">
        <v>32</v>
      </c>
      <c r="C76" s="347" t="s">
        <v>225</v>
      </c>
      <c r="D76" s="347" t="s">
        <v>189</v>
      </c>
      <c r="E76" s="348">
        <v>400</v>
      </c>
      <c r="F76" s="357">
        <v>0</v>
      </c>
      <c r="G76" s="352">
        <v>400</v>
      </c>
    </row>
    <row r="77" spans="1:7" x14ac:dyDescent="0.25">
      <c r="A77" s="349" t="s">
        <v>562</v>
      </c>
      <c r="B77" s="342" t="s">
        <v>32</v>
      </c>
      <c r="C77" s="342" t="s">
        <v>222</v>
      </c>
      <c r="D77" s="342" t="s">
        <v>189</v>
      </c>
      <c r="E77" s="343">
        <v>270</v>
      </c>
      <c r="F77" s="358">
        <v>0</v>
      </c>
      <c r="G77" s="350">
        <v>270</v>
      </c>
    </row>
    <row r="78" spans="1:7" x14ac:dyDescent="0.25">
      <c r="A78" s="376" t="s">
        <v>562</v>
      </c>
      <c r="B78" s="377" t="s">
        <v>37</v>
      </c>
      <c r="C78" s="377" t="s">
        <v>37</v>
      </c>
      <c r="D78" s="377" t="s">
        <v>189</v>
      </c>
      <c r="E78" s="378">
        <v>85</v>
      </c>
      <c r="F78" s="379">
        <v>0</v>
      </c>
      <c r="G78" s="380">
        <v>85</v>
      </c>
    </row>
    <row r="79" spans="1:7" x14ac:dyDescent="0.25">
      <c r="A79" s="355" t="s">
        <v>563</v>
      </c>
      <c r="B79" s="353" t="s">
        <v>32</v>
      </c>
      <c r="C79" s="353" t="s">
        <v>224</v>
      </c>
      <c r="D79" s="353" t="s">
        <v>189</v>
      </c>
      <c r="E79" s="354">
        <v>370</v>
      </c>
      <c r="F79" s="359">
        <v>0</v>
      </c>
      <c r="G79" s="356">
        <v>370</v>
      </c>
    </row>
    <row r="80" spans="1:7" x14ac:dyDescent="0.25">
      <c r="A80" s="351" t="s">
        <v>565</v>
      </c>
      <c r="B80" s="347" t="s">
        <v>32</v>
      </c>
      <c r="C80" s="347" t="s">
        <v>221</v>
      </c>
      <c r="D80" s="347" t="s">
        <v>189</v>
      </c>
      <c r="E80" s="348">
        <v>200</v>
      </c>
      <c r="F80" s="357">
        <v>0</v>
      </c>
      <c r="G80" s="352">
        <v>200</v>
      </c>
    </row>
    <row r="81" spans="1:8" x14ac:dyDescent="0.25">
      <c r="A81" s="381" t="s">
        <v>567</v>
      </c>
      <c r="B81" s="382" t="s">
        <v>32</v>
      </c>
      <c r="C81" s="382" t="s">
        <v>224</v>
      </c>
      <c r="D81" s="382" t="s">
        <v>189</v>
      </c>
      <c r="E81" s="383">
        <v>370</v>
      </c>
      <c r="F81" s="384">
        <v>0</v>
      </c>
      <c r="G81" s="383">
        <v>370</v>
      </c>
    </row>
    <row r="82" spans="1:8" x14ac:dyDescent="0.25">
      <c r="A82" s="351" t="s">
        <v>571</v>
      </c>
      <c r="B82" s="347" t="s">
        <v>32</v>
      </c>
      <c r="C82" s="347" t="s">
        <v>225</v>
      </c>
      <c r="D82" s="347" t="s">
        <v>189</v>
      </c>
      <c r="E82" s="348">
        <v>400</v>
      </c>
      <c r="F82" s="357">
        <v>0</v>
      </c>
      <c r="G82" s="352">
        <v>400</v>
      </c>
    </row>
    <row r="83" spans="1:8" x14ac:dyDescent="0.25">
      <c r="A83" s="349" t="s">
        <v>571</v>
      </c>
      <c r="B83" s="342" t="s">
        <v>74</v>
      </c>
      <c r="C83" s="342" t="s">
        <v>628</v>
      </c>
      <c r="D83" s="342" t="s">
        <v>189</v>
      </c>
      <c r="E83" s="343">
        <v>65</v>
      </c>
      <c r="F83" s="358">
        <v>0</v>
      </c>
      <c r="G83" s="350">
        <v>65</v>
      </c>
    </row>
    <row r="84" spans="1:8" x14ac:dyDescent="0.25">
      <c r="A84" s="351" t="s">
        <v>530</v>
      </c>
      <c r="B84" s="347" t="s">
        <v>32</v>
      </c>
      <c r="C84" s="347" t="s">
        <v>225</v>
      </c>
      <c r="D84" s="347" t="s">
        <v>458</v>
      </c>
      <c r="E84" s="348">
        <v>400</v>
      </c>
      <c r="F84" s="357">
        <v>65</v>
      </c>
      <c r="G84" s="352">
        <v>330</v>
      </c>
    </row>
    <row r="85" spans="1:8" x14ac:dyDescent="0.25">
      <c r="A85" s="349" t="s">
        <v>534</v>
      </c>
      <c r="B85" s="342" t="s">
        <v>32</v>
      </c>
      <c r="C85" s="342" t="s">
        <v>224</v>
      </c>
      <c r="D85" s="342" t="s">
        <v>189</v>
      </c>
      <c r="E85" s="343">
        <v>370</v>
      </c>
      <c r="F85" s="358">
        <v>0</v>
      </c>
      <c r="G85" s="350">
        <v>370</v>
      </c>
    </row>
    <row r="86" spans="1:8" x14ac:dyDescent="0.25">
      <c r="A86" s="351" t="s">
        <v>541</v>
      </c>
      <c r="B86" s="347" t="s">
        <v>32</v>
      </c>
      <c r="C86" s="347" t="s">
        <v>221</v>
      </c>
      <c r="D86" s="347" t="s">
        <v>190</v>
      </c>
      <c r="E86" s="348">
        <v>200</v>
      </c>
      <c r="F86" s="357">
        <v>0</v>
      </c>
      <c r="G86" s="352">
        <v>200</v>
      </c>
    </row>
    <row r="87" spans="1:8" x14ac:dyDescent="0.25">
      <c r="A87" s="349" t="s">
        <v>564</v>
      </c>
      <c r="B87" s="342" t="s">
        <v>32</v>
      </c>
      <c r="C87" s="342" t="s">
        <v>224</v>
      </c>
      <c r="D87" s="342" t="s">
        <v>190</v>
      </c>
      <c r="E87" s="343">
        <v>370</v>
      </c>
      <c r="F87" s="358">
        <v>0</v>
      </c>
      <c r="G87" s="350">
        <v>370</v>
      </c>
    </row>
    <row r="88" spans="1:8" x14ac:dyDescent="0.25">
      <c r="A88" s="351" t="s">
        <v>566</v>
      </c>
      <c r="B88" s="347" t="s">
        <v>32</v>
      </c>
      <c r="C88" s="347" t="s">
        <v>221</v>
      </c>
      <c r="D88" s="347" t="s">
        <v>190</v>
      </c>
      <c r="E88" s="348">
        <v>200</v>
      </c>
      <c r="F88" s="357">
        <v>0</v>
      </c>
      <c r="G88" s="352">
        <v>200</v>
      </c>
    </row>
    <row r="89" spans="1:8" x14ac:dyDescent="0.25">
      <c r="A89" s="349" t="s">
        <v>570</v>
      </c>
      <c r="B89" s="342" t="s">
        <v>32</v>
      </c>
      <c r="C89" s="342" t="s">
        <v>224</v>
      </c>
      <c r="D89" s="342" t="s">
        <v>190</v>
      </c>
      <c r="E89" s="343">
        <v>370</v>
      </c>
      <c r="F89" s="358">
        <v>0</v>
      </c>
      <c r="G89" s="350">
        <v>370</v>
      </c>
    </row>
    <row r="90" spans="1:8" x14ac:dyDescent="0.25">
      <c r="A90" s="360" t="s">
        <v>443</v>
      </c>
      <c r="B90" s="360" t="s">
        <v>642</v>
      </c>
      <c r="C90" s="360"/>
      <c r="D90" s="360"/>
      <c r="E90" s="361">
        <f>SUM(E51:E89)</f>
        <v>12230</v>
      </c>
      <c r="F90" s="361">
        <f>SUM(F51:F89)</f>
        <v>1960</v>
      </c>
      <c r="G90" s="361">
        <f>SUM(G51:G89)</f>
        <v>9560</v>
      </c>
    </row>
    <row r="92" spans="1:8" ht="17.25" x14ac:dyDescent="0.3">
      <c r="A92" s="255" t="s">
        <v>392</v>
      </c>
      <c r="B92" s="255"/>
      <c r="C92" s="255"/>
      <c r="D92" s="255"/>
      <c r="E92" s="255"/>
      <c r="F92" s="255"/>
      <c r="G92" s="255"/>
      <c r="H92" s="255"/>
    </row>
    <row r="93" spans="1:8" x14ac:dyDescent="0.25">
      <c r="A93" s="362" t="s">
        <v>438</v>
      </c>
      <c r="B93" s="362" t="s">
        <v>445</v>
      </c>
      <c r="C93" s="362" t="s">
        <v>209</v>
      </c>
      <c r="D93" s="362" t="s">
        <v>439</v>
      </c>
      <c r="E93" s="363" t="s">
        <v>451</v>
      </c>
      <c r="F93" s="363" t="s">
        <v>446</v>
      </c>
      <c r="G93" s="363" t="s">
        <v>452</v>
      </c>
      <c r="H93" s="363"/>
    </row>
    <row r="94" spans="1:8" x14ac:dyDescent="0.25">
      <c r="A94" s="366" t="s">
        <v>572</v>
      </c>
      <c r="B94" s="366" t="s">
        <v>643</v>
      </c>
      <c r="C94" s="366" t="s">
        <v>77</v>
      </c>
      <c r="D94" s="366" t="s">
        <v>225</v>
      </c>
      <c r="E94" s="364">
        <v>-390</v>
      </c>
      <c r="F94" s="364">
        <v>-300</v>
      </c>
      <c r="G94" s="365">
        <v>0</v>
      </c>
    </row>
    <row r="95" spans="1:8" x14ac:dyDescent="0.25">
      <c r="A95" s="367" t="s">
        <v>449</v>
      </c>
      <c r="B95" s="367"/>
      <c r="C95" s="367"/>
      <c r="D95" s="367"/>
      <c r="E95" s="368">
        <f>SUM(E94:E94)</f>
        <v>-390</v>
      </c>
      <c r="F95" s="368">
        <f>SUM(F94:F94)</f>
        <v>-300</v>
      </c>
      <c r="G95" s="368">
        <f>SUM(G94:G94)</f>
        <v>0</v>
      </c>
      <c r="H95" s="367"/>
    </row>
  </sheetData>
  <pageMargins left="0.7" right="0.7" top="0.75" bottom="0.75" header="0.3" footer="0.3"/>
  <legacy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8B211-36D9-4FE6-ADC7-47BD4844BF4A}">
  <dimension ref="A1:D31"/>
  <sheetViews>
    <sheetView workbookViewId="0">
      <selection activeCell="F22" sqref="F22"/>
    </sheetView>
  </sheetViews>
  <sheetFormatPr defaultRowHeight="15.75" x14ac:dyDescent="0.25"/>
  <cols>
    <col min="1" max="1" width="33.375" customWidth="1"/>
    <col min="2" max="3" width="15" customWidth="1"/>
    <col min="4" max="4" width="20" customWidth="1"/>
  </cols>
  <sheetData>
    <row r="1" spans="1:4" ht="18.75" x14ac:dyDescent="0.3">
      <c r="A1" s="296" t="s">
        <v>399</v>
      </c>
      <c r="B1" s="135"/>
      <c r="C1" s="135"/>
      <c r="D1" s="135"/>
    </row>
    <row r="2" spans="1:4" ht="17.25" x14ac:dyDescent="0.3">
      <c r="A2" s="297" t="s">
        <v>499</v>
      </c>
      <c r="B2" s="206"/>
      <c r="C2" s="206"/>
      <c r="D2" s="206"/>
    </row>
    <row r="3" spans="1:4" x14ac:dyDescent="0.25">
      <c r="A3" s="298" t="s">
        <v>674</v>
      </c>
    </row>
    <row r="5" spans="1:4" x14ac:dyDescent="0.25">
      <c r="A5" s="418" t="s">
        <v>501</v>
      </c>
      <c r="B5" s="419"/>
      <c r="C5" s="419"/>
      <c r="D5" s="419"/>
    </row>
    <row r="6" spans="1:4" x14ac:dyDescent="0.25">
      <c r="A6" s="417" t="s">
        <v>438</v>
      </c>
      <c r="B6" s="417" t="s">
        <v>207</v>
      </c>
      <c r="C6" s="417" t="s">
        <v>439</v>
      </c>
      <c r="D6" s="417" t="s">
        <v>502</v>
      </c>
    </row>
    <row r="7" spans="1:4" x14ac:dyDescent="0.25">
      <c r="A7" s="227" t="s">
        <v>539</v>
      </c>
      <c r="B7" s="154" t="s">
        <v>32</v>
      </c>
      <c r="C7" s="154" t="s">
        <v>224</v>
      </c>
      <c r="D7" s="242">
        <v>210</v>
      </c>
    </row>
    <row r="8" spans="1:4" x14ac:dyDescent="0.25">
      <c r="A8" s="152" t="s">
        <v>546</v>
      </c>
      <c r="B8" s="151" t="s">
        <v>32</v>
      </c>
      <c r="C8" s="151" t="s">
        <v>224</v>
      </c>
      <c r="D8" s="243">
        <v>210</v>
      </c>
    </row>
    <row r="9" spans="1:4" x14ac:dyDescent="0.25">
      <c r="A9" s="227" t="s">
        <v>548</v>
      </c>
      <c r="B9" s="154" t="s">
        <v>32</v>
      </c>
      <c r="C9" s="154" t="s">
        <v>225</v>
      </c>
      <c r="D9" s="242">
        <v>235</v>
      </c>
    </row>
    <row r="10" spans="1:4" x14ac:dyDescent="0.25">
      <c r="A10" s="152" t="s">
        <v>549</v>
      </c>
      <c r="B10" s="151" t="s">
        <v>74</v>
      </c>
      <c r="C10" s="151" t="s">
        <v>628</v>
      </c>
      <c r="D10" s="243">
        <v>45</v>
      </c>
    </row>
    <row r="11" spans="1:4" x14ac:dyDescent="0.25">
      <c r="A11" s="227" t="s">
        <v>553</v>
      </c>
      <c r="B11" s="154" t="s">
        <v>32</v>
      </c>
      <c r="C11" s="154" t="s">
        <v>224</v>
      </c>
      <c r="D11" s="242">
        <v>210</v>
      </c>
    </row>
    <row r="12" spans="1:4" x14ac:dyDescent="0.25">
      <c r="A12" s="152" t="s">
        <v>553</v>
      </c>
      <c r="B12" s="151" t="s">
        <v>37</v>
      </c>
      <c r="C12" s="151" t="s">
        <v>37</v>
      </c>
      <c r="D12" s="243">
        <v>50</v>
      </c>
    </row>
    <row r="13" spans="1:4" x14ac:dyDescent="0.25">
      <c r="A13" s="227" t="s">
        <v>555</v>
      </c>
      <c r="B13" s="154" t="s">
        <v>32</v>
      </c>
      <c r="C13" s="154" t="s">
        <v>224</v>
      </c>
      <c r="D13" s="242">
        <v>210</v>
      </c>
    </row>
    <row r="14" spans="1:4" x14ac:dyDescent="0.25">
      <c r="A14" s="152" t="s">
        <v>555</v>
      </c>
      <c r="B14" s="151" t="s">
        <v>37</v>
      </c>
      <c r="C14" s="151" t="s">
        <v>37</v>
      </c>
      <c r="D14" s="243">
        <v>50</v>
      </c>
    </row>
    <row r="15" spans="1:4" x14ac:dyDescent="0.25">
      <c r="A15" s="227" t="s">
        <v>557</v>
      </c>
      <c r="B15" s="154" t="s">
        <v>32</v>
      </c>
      <c r="C15" s="154" t="s">
        <v>225</v>
      </c>
      <c r="D15" s="242">
        <v>235</v>
      </c>
    </row>
    <row r="16" spans="1:4" x14ac:dyDescent="0.25">
      <c r="A16" s="152" t="s">
        <v>558</v>
      </c>
      <c r="B16" s="151" t="s">
        <v>32</v>
      </c>
      <c r="C16" s="151" t="s">
        <v>224</v>
      </c>
      <c r="D16" s="243">
        <v>210</v>
      </c>
    </row>
    <row r="17" spans="1:4" x14ac:dyDescent="0.25">
      <c r="A17" s="227" t="s">
        <v>560</v>
      </c>
      <c r="B17" s="154" t="s">
        <v>32</v>
      </c>
      <c r="C17" s="154" t="s">
        <v>224</v>
      </c>
      <c r="D17" s="242">
        <v>210</v>
      </c>
    </row>
    <row r="18" spans="1:4" x14ac:dyDescent="0.25">
      <c r="A18" s="152" t="s">
        <v>569</v>
      </c>
      <c r="B18" s="151" t="s">
        <v>32</v>
      </c>
      <c r="C18" s="151" t="s">
        <v>224</v>
      </c>
      <c r="D18" s="243">
        <v>210</v>
      </c>
    </row>
    <row r="19" spans="1:4" x14ac:dyDescent="0.25">
      <c r="A19" s="227" t="s">
        <v>532</v>
      </c>
      <c r="B19" s="154" t="s">
        <v>32</v>
      </c>
      <c r="C19" s="154" t="s">
        <v>224</v>
      </c>
      <c r="D19" s="242">
        <v>210</v>
      </c>
    </row>
    <row r="20" spans="1:4" x14ac:dyDescent="0.25">
      <c r="A20" s="152" t="s">
        <v>532</v>
      </c>
      <c r="B20" s="151" t="s">
        <v>37</v>
      </c>
      <c r="C20" s="151" t="s">
        <v>37</v>
      </c>
      <c r="D20" s="243">
        <v>50</v>
      </c>
    </row>
    <row r="21" spans="1:4" x14ac:dyDescent="0.25">
      <c r="A21" s="227" t="s">
        <v>537</v>
      </c>
      <c r="B21" s="154" t="s">
        <v>32</v>
      </c>
      <c r="C21" s="154" t="s">
        <v>224</v>
      </c>
      <c r="D21" s="242">
        <v>210</v>
      </c>
    </row>
    <row r="22" spans="1:4" x14ac:dyDescent="0.25">
      <c r="A22" s="246" t="s">
        <v>435</v>
      </c>
      <c r="B22" s="244" t="s">
        <v>675</v>
      </c>
      <c r="C22" s="246"/>
      <c r="D22" s="245">
        <f>SUM(D7:D21)</f>
        <v>2555</v>
      </c>
    </row>
    <row r="24" spans="1:4" x14ac:dyDescent="0.25">
      <c r="A24" s="418" t="s">
        <v>504</v>
      </c>
      <c r="B24" s="419"/>
      <c r="C24" s="206"/>
      <c r="D24" s="206"/>
    </row>
    <row r="25" spans="1:4" x14ac:dyDescent="0.25">
      <c r="A25" s="420" t="s">
        <v>505</v>
      </c>
      <c r="B25" s="421">
        <f>D22</f>
        <v>2555</v>
      </c>
    </row>
    <row r="26" spans="1:4" x14ac:dyDescent="0.25">
      <c r="A26" s="166" t="s">
        <v>506</v>
      </c>
      <c r="B26" s="260">
        <f>-B25*0.15</f>
        <v>-383.25</v>
      </c>
    </row>
    <row r="27" spans="1:4" x14ac:dyDescent="0.25">
      <c r="A27" s="165" t="s">
        <v>529</v>
      </c>
      <c r="B27" s="416">
        <v>-2.5</v>
      </c>
    </row>
    <row r="28" spans="1:4" x14ac:dyDescent="0.25">
      <c r="A28" s="246" t="s">
        <v>185</v>
      </c>
      <c r="B28" s="238">
        <f>B25+B26+B27</f>
        <v>2169.25</v>
      </c>
      <c r="C28" s="201"/>
      <c r="D28" s="201"/>
    </row>
    <row r="29" spans="1:4" x14ac:dyDescent="0.25">
      <c r="A29" s="165" t="s">
        <v>178</v>
      </c>
      <c r="B29" s="225">
        <v>1473.5</v>
      </c>
    </row>
    <row r="31" spans="1:4" x14ac:dyDescent="0.25">
      <c r="A31" s="314" t="s">
        <v>507</v>
      </c>
    </row>
  </sheetData>
  <pageMargins left="0.7" right="0.7" top="0.75" bottom="0.75" header="0.3" footer="0.3"/>
  <legacy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258E0-28C5-4102-9C88-63A2947998B5}">
  <dimension ref="A1:D23"/>
  <sheetViews>
    <sheetView workbookViewId="0"/>
  </sheetViews>
  <sheetFormatPr defaultRowHeight="15.75" x14ac:dyDescent="0.25"/>
  <cols>
    <col min="1" max="1" width="33.375" customWidth="1"/>
    <col min="2" max="2" width="20" customWidth="1"/>
    <col min="3" max="3" width="15" customWidth="1"/>
    <col min="4" max="4" width="20" customWidth="1"/>
  </cols>
  <sheetData>
    <row r="1" spans="1:4" ht="18.75" x14ac:dyDescent="0.3">
      <c r="A1" s="296" t="s">
        <v>399</v>
      </c>
      <c r="B1" s="135"/>
      <c r="C1" s="135"/>
      <c r="D1" s="135"/>
    </row>
    <row r="2" spans="1:4" ht="17.25" x14ac:dyDescent="0.3">
      <c r="A2" s="297" t="s">
        <v>508</v>
      </c>
      <c r="B2" s="206"/>
      <c r="C2" s="206"/>
      <c r="D2" s="206"/>
    </row>
    <row r="3" spans="1:4" x14ac:dyDescent="0.25">
      <c r="A3" s="298" t="s">
        <v>674</v>
      </c>
    </row>
    <row r="4" spans="1:4" x14ac:dyDescent="0.25">
      <c r="A4" s="298" t="s">
        <v>509</v>
      </c>
    </row>
    <row r="6" spans="1:4" x14ac:dyDescent="0.25">
      <c r="A6" s="418" t="s">
        <v>501</v>
      </c>
      <c r="B6" s="419"/>
      <c r="C6" s="419"/>
      <c r="D6" s="419"/>
    </row>
    <row r="7" spans="1:4" x14ac:dyDescent="0.25">
      <c r="A7" s="417" t="s">
        <v>438</v>
      </c>
      <c r="B7" s="417" t="s">
        <v>440</v>
      </c>
      <c r="C7" s="417" t="s">
        <v>439</v>
      </c>
      <c r="D7" s="417" t="s">
        <v>510</v>
      </c>
    </row>
    <row r="8" spans="1:4" x14ac:dyDescent="0.25">
      <c r="A8" s="227" t="s">
        <v>543</v>
      </c>
      <c r="B8" s="154" t="s">
        <v>511</v>
      </c>
      <c r="C8" s="154" t="s">
        <v>225</v>
      </c>
      <c r="D8" s="242">
        <v>235</v>
      </c>
    </row>
    <row r="9" spans="1:4" x14ac:dyDescent="0.25">
      <c r="A9" s="152" t="s">
        <v>554</v>
      </c>
      <c r="B9" s="151" t="s">
        <v>511</v>
      </c>
      <c r="C9" s="151" t="s">
        <v>225</v>
      </c>
      <c r="D9" s="243">
        <v>235</v>
      </c>
    </row>
    <row r="10" spans="1:4" x14ac:dyDescent="0.25">
      <c r="A10" s="227" t="s">
        <v>568</v>
      </c>
      <c r="B10" s="154" t="s">
        <v>511</v>
      </c>
      <c r="C10" s="154" t="s">
        <v>225</v>
      </c>
      <c r="D10" s="242">
        <v>235</v>
      </c>
    </row>
    <row r="11" spans="1:4" x14ac:dyDescent="0.25">
      <c r="A11" s="246" t="s">
        <v>435</v>
      </c>
      <c r="B11" s="244" t="s">
        <v>414</v>
      </c>
      <c r="C11" s="246"/>
      <c r="D11" s="245">
        <f>SUM(D8:D10)</f>
        <v>705</v>
      </c>
    </row>
    <row r="13" spans="1:4" x14ac:dyDescent="0.25">
      <c r="A13" s="423" t="s">
        <v>392</v>
      </c>
      <c r="B13" s="419"/>
      <c r="C13" s="419"/>
      <c r="D13" s="419"/>
    </row>
    <row r="14" spans="1:4" x14ac:dyDescent="0.25">
      <c r="A14" s="417" t="s">
        <v>438</v>
      </c>
      <c r="B14" s="417" t="s">
        <v>514</v>
      </c>
      <c r="C14" s="417" t="s">
        <v>439</v>
      </c>
      <c r="D14" s="417" t="s">
        <v>515</v>
      </c>
    </row>
    <row r="15" spans="1:4" x14ac:dyDescent="0.25">
      <c r="A15" s="227" t="s">
        <v>572</v>
      </c>
      <c r="B15" s="154" t="s">
        <v>246</v>
      </c>
      <c r="C15" s="154" t="s">
        <v>225</v>
      </c>
      <c r="D15" s="422">
        <v>-300</v>
      </c>
    </row>
    <row r="17" spans="1:4" x14ac:dyDescent="0.25">
      <c r="A17" s="418" t="s">
        <v>504</v>
      </c>
      <c r="B17" s="419"/>
      <c r="C17" s="206"/>
      <c r="D17" s="206"/>
    </row>
    <row r="18" spans="1:4" x14ac:dyDescent="0.25">
      <c r="A18" s="420" t="s">
        <v>505</v>
      </c>
      <c r="B18" s="421">
        <f>D11</f>
        <v>705</v>
      </c>
    </row>
    <row r="19" spans="1:4" x14ac:dyDescent="0.25">
      <c r="A19" s="166" t="s">
        <v>506</v>
      </c>
      <c r="B19" s="223">
        <v>0</v>
      </c>
    </row>
    <row r="20" spans="1:4" x14ac:dyDescent="0.25">
      <c r="A20" s="165" t="s">
        <v>516</v>
      </c>
      <c r="B20" s="416">
        <v>-300</v>
      </c>
    </row>
    <row r="21" spans="1:4" x14ac:dyDescent="0.25">
      <c r="A21" s="166" t="s">
        <v>529</v>
      </c>
      <c r="B21" s="260">
        <v>-2.5</v>
      </c>
    </row>
    <row r="22" spans="1:4" x14ac:dyDescent="0.25">
      <c r="A22" s="246" t="s">
        <v>185</v>
      </c>
      <c r="B22" s="238">
        <f>B18+B19+B21</f>
        <v>702.5</v>
      </c>
      <c r="C22" s="201"/>
      <c r="D22" s="201"/>
    </row>
    <row r="23" spans="1:4" x14ac:dyDescent="0.25">
      <c r="A23" s="165" t="s">
        <v>178</v>
      </c>
      <c r="B23" s="225">
        <v>2917.5</v>
      </c>
    </row>
  </sheetData>
  <pageMargins left="0.7" right="0.7" top="0.75" bottom="0.75" header="0.3" footer="0.3"/>
  <legacy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4E757-5374-47B5-8BAD-DD0C612BCEF3}">
  <dimension ref="A1:D18"/>
  <sheetViews>
    <sheetView workbookViewId="0"/>
  </sheetViews>
  <sheetFormatPr defaultRowHeight="15.75" x14ac:dyDescent="0.25"/>
  <cols>
    <col min="1" max="1" width="33.375" customWidth="1"/>
    <col min="2" max="3" width="15" customWidth="1"/>
    <col min="4" max="4" width="20" customWidth="1"/>
  </cols>
  <sheetData>
    <row r="1" spans="1:4" ht="18.75" x14ac:dyDescent="0.3">
      <c r="A1" s="296" t="s">
        <v>399</v>
      </c>
      <c r="B1" s="135"/>
      <c r="C1" s="135"/>
      <c r="D1" s="135"/>
    </row>
    <row r="2" spans="1:4" ht="17.25" x14ac:dyDescent="0.3">
      <c r="A2" s="297" t="s">
        <v>676</v>
      </c>
      <c r="B2" s="206"/>
      <c r="C2" s="206"/>
      <c r="D2" s="206"/>
    </row>
    <row r="3" spans="1:4" x14ac:dyDescent="0.25">
      <c r="A3" s="298" t="s">
        <v>674</v>
      </c>
    </row>
    <row r="5" spans="1:4" x14ac:dyDescent="0.25">
      <c r="A5" s="418" t="s">
        <v>501</v>
      </c>
      <c r="B5" s="419"/>
      <c r="C5" s="419"/>
      <c r="D5" s="419"/>
    </row>
    <row r="6" spans="1:4" x14ac:dyDescent="0.25">
      <c r="A6" s="417" t="s">
        <v>438</v>
      </c>
      <c r="B6" s="417" t="s">
        <v>207</v>
      </c>
      <c r="C6" s="417" t="s">
        <v>439</v>
      </c>
      <c r="D6" s="417" t="s">
        <v>502</v>
      </c>
    </row>
    <row r="7" spans="1:4" x14ac:dyDescent="0.25">
      <c r="A7" s="227" t="s">
        <v>544</v>
      </c>
      <c r="B7" s="154" t="s">
        <v>32</v>
      </c>
      <c r="C7" s="154" t="s">
        <v>221</v>
      </c>
      <c r="D7" s="242">
        <v>60</v>
      </c>
    </row>
    <row r="8" spans="1:4" x14ac:dyDescent="0.25">
      <c r="A8" s="246" t="s">
        <v>435</v>
      </c>
      <c r="B8" s="244" t="s">
        <v>677</v>
      </c>
      <c r="C8" s="246"/>
      <c r="D8" s="245">
        <f>SUM(D7:D7)</f>
        <v>60</v>
      </c>
    </row>
    <row r="10" spans="1:4" x14ac:dyDescent="0.25">
      <c r="A10" s="418" t="s">
        <v>504</v>
      </c>
      <c r="B10" s="419"/>
      <c r="C10" s="206"/>
      <c r="D10" s="206"/>
    </row>
    <row r="11" spans="1:4" x14ac:dyDescent="0.25">
      <c r="A11" s="420" t="s">
        <v>505</v>
      </c>
      <c r="B11" s="421">
        <f>D8</f>
        <v>60</v>
      </c>
    </row>
    <row r="12" spans="1:4" x14ac:dyDescent="0.25">
      <c r="A12" s="166" t="s">
        <v>506</v>
      </c>
      <c r="B12" s="260">
        <f>-B11*0.15</f>
        <v>-9</v>
      </c>
    </row>
    <row r="13" spans="1:4" x14ac:dyDescent="0.25">
      <c r="A13" s="166" t="s">
        <v>678</v>
      </c>
      <c r="B13" s="260">
        <v>30</v>
      </c>
    </row>
    <row r="14" spans="1:4" x14ac:dyDescent="0.25">
      <c r="A14" s="246" t="s">
        <v>529</v>
      </c>
      <c r="B14" s="424">
        <v>-2.5</v>
      </c>
      <c r="C14" s="201"/>
      <c r="D14" s="201"/>
    </row>
    <row r="15" spans="1:4" x14ac:dyDescent="0.25">
      <c r="A15" s="246" t="s">
        <v>185</v>
      </c>
      <c r="B15" s="238">
        <f>B11+B12+B13+B14</f>
        <v>78.5</v>
      </c>
      <c r="C15" s="201"/>
      <c r="D15" s="201"/>
    </row>
    <row r="16" spans="1:4" x14ac:dyDescent="0.25">
      <c r="A16" s="165" t="s">
        <v>178</v>
      </c>
      <c r="B16" s="225">
        <v>63.75</v>
      </c>
    </row>
    <row r="18" spans="1:1" x14ac:dyDescent="0.25">
      <c r="A18" s="314" t="s">
        <v>507</v>
      </c>
    </row>
  </sheetData>
  <pageMargins left="0.7" right="0.7" top="0.75" bottom="0.75" header="0.3" footer="0.3"/>
  <legacy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28980-9291-4799-AE62-FFFF52C2334D}">
  <dimension ref="A1:D19"/>
  <sheetViews>
    <sheetView workbookViewId="0"/>
  </sheetViews>
  <sheetFormatPr defaultRowHeight="15.75" x14ac:dyDescent="0.25"/>
  <cols>
    <col min="1" max="1" width="33.375" customWidth="1"/>
    <col min="2" max="3" width="15" customWidth="1"/>
    <col min="4" max="4" width="20" customWidth="1"/>
  </cols>
  <sheetData>
    <row r="1" spans="1:4" ht="18.75" x14ac:dyDescent="0.3">
      <c r="A1" s="296" t="s">
        <v>399</v>
      </c>
      <c r="B1" s="135"/>
      <c r="C1" s="135"/>
      <c r="D1" s="135"/>
    </row>
    <row r="2" spans="1:4" ht="17.25" x14ac:dyDescent="0.3">
      <c r="A2" s="297" t="s">
        <v>679</v>
      </c>
      <c r="B2" s="206"/>
      <c r="C2" s="206"/>
      <c r="D2" s="206"/>
    </row>
    <row r="3" spans="1:4" x14ac:dyDescent="0.25">
      <c r="A3" s="298" t="s">
        <v>674</v>
      </c>
    </row>
    <row r="5" spans="1:4" x14ac:dyDescent="0.25">
      <c r="A5" s="418" t="s">
        <v>501</v>
      </c>
      <c r="B5" s="419"/>
      <c r="C5" s="419"/>
      <c r="D5" s="419"/>
    </row>
    <row r="6" spans="1:4" x14ac:dyDescent="0.25">
      <c r="A6" s="417" t="s">
        <v>438</v>
      </c>
      <c r="B6" s="417" t="s">
        <v>207</v>
      </c>
      <c r="C6" s="417" t="s">
        <v>439</v>
      </c>
      <c r="D6" s="417" t="s">
        <v>502</v>
      </c>
    </row>
    <row r="7" spans="1:4" x14ac:dyDescent="0.25">
      <c r="A7" s="227" t="s">
        <v>556</v>
      </c>
      <c r="B7" s="154" t="s">
        <v>32</v>
      </c>
      <c r="C7" s="154" t="s">
        <v>225</v>
      </c>
      <c r="D7" s="242">
        <v>330</v>
      </c>
    </row>
    <row r="8" spans="1:4" x14ac:dyDescent="0.25">
      <c r="A8" s="152" t="s">
        <v>530</v>
      </c>
      <c r="B8" s="151" t="s">
        <v>32</v>
      </c>
      <c r="C8" s="151" t="s">
        <v>225</v>
      </c>
      <c r="D8" s="243">
        <v>330</v>
      </c>
    </row>
    <row r="9" spans="1:4" x14ac:dyDescent="0.25">
      <c r="A9" s="246" t="s">
        <v>435</v>
      </c>
      <c r="B9" s="244" t="s">
        <v>456</v>
      </c>
      <c r="C9" s="246"/>
      <c r="D9" s="245">
        <f>SUM(D7:D8)</f>
        <v>660</v>
      </c>
    </row>
    <row r="11" spans="1:4" x14ac:dyDescent="0.25">
      <c r="A11" s="418" t="s">
        <v>504</v>
      </c>
      <c r="B11" s="419"/>
      <c r="C11" s="206"/>
      <c r="D11" s="206"/>
    </row>
    <row r="12" spans="1:4" x14ac:dyDescent="0.25">
      <c r="A12" s="420" t="s">
        <v>505</v>
      </c>
      <c r="B12" s="421">
        <f>D9</f>
        <v>660</v>
      </c>
    </row>
    <row r="13" spans="1:4" x14ac:dyDescent="0.25">
      <c r="A13" s="166" t="s">
        <v>506</v>
      </c>
      <c r="B13" s="260">
        <f>-B12*0.15</f>
        <v>-99</v>
      </c>
    </row>
    <row r="14" spans="1:4" x14ac:dyDescent="0.25">
      <c r="A14" s="165" t="s">
        <v>680</v>
      </c>
      <c r="B14" s="225">
        <v>445</v>
      </c>
    </row>
    <row r="15" spans="1:4" x14ac:dyDescent="0.25">
      <c r="A15" s="166" t="s">
        <v>529</v>
      </c>
      <c r="B15" s="260">
        <v>-2.5</v>
      </c>
    </row>
    <row r="16" spans="1:4" x14ac:dyDescent="0.25">
      <c r="A16" s="246" t="s">
        <v>185</v>
      </c>
      <c r="B16" s="238">
        <f>B12+B13+B14+B15</f>
        <v>1003.5</v>
      </c>
      <c r="C16" s="201"/>
      <c r="D16" s="201"/>
    </row>
    <row r="17" spans="1:2" x14ac:dyDescent="0.25">
      <c r="A17" s="165" t="s">
        <v>178</v>
      </c>
      <c r="B17" s="225">
        <v>99</v>
      </c>
    </row>
    <row r="19" spans="1:2" x14ac:dyDescent="0.25">
      <c r="A19" s="314" t="s">
        <v>507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401524DC532D42A0E0ED886331A72B" ma:contentTypeVersion="13" ma:contentTypeDescription="Create a new document." ma:contentTypeScope="" ma:versionID="d936d863d335d354da51eb78ca1ae338">
  <xsd:schema xmlns:xsd="http://www.w3.org/2001/XMLSchema" xmlns:xs="http://www.w3.org/2001/XMLSchema" xmlns:p="http://schemas.microsoft.com/office/2006/metadata/properties" xmlns:ns2="f577acbf-5b0b-4b4f-9948-268e97f8d3a4" xmlns:ns3="b1e4d6ee-9f6f-43f8-a618-24f3d84da28f" targetNamespace="http://schemas.microsoft.com/office/2006/metadata/properties" ma:root="true" ma:fieldsID="5fbac08d56b1b04aa33acbc31e882ce9" ns2:_="" ns3:_="">
    <xsd:import namespace="f577acbf-5b0b-4b4f-9948-268e97f8d3a4"/>
    <xsd:import namespace="b1e4d6ee-9f6f-43f8-a618-24f3d84da28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3:LastSharedByUser" minOccurs="0"/>
                <xsd:element ref="ns3:LastSharedByTime" minOccurs="0"/>
                <xsd:element ref="ns2:Document_x0020_Purpose" minOccurs="0"/>
                <xsd:element ref="ns2:Initiative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77acbf-5b0b-4b4f-9948-268e97f8d3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Document_x0020_Purpose" ma:index="14" nillable="true" ma:displayName="Document Purpose" ma:default="Informational" ma:format="Dropdown" ma:internalName="Document_x0020_Purpose">
      <xsd:simpleType>
        <xsd:restriction base="dms:Choice">
          <xsd:enumeration value="Informational"/>
          <xsd:enumeration value="Feature Spec"/>
          <xsd:enumeration value="Engineering Design"/>
          <xsd:enumeration value="Planning"/>
        </xsd:restriction>
      </xsd:simpleType>
    </xsd:element>
    <xsd:element name="Initiatives" ma:index="15" nillable="true" ma:displayName="Initiatives" ma:description="List of initiatives related to this document" ma:internalName="Initiatives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dd-in MAU"/>
                    <xsd:enumeration value="Custom Functions"/>
                    <xsd:enumeration value="Data &amp; Analytics"/>
                    <xsd:enumeration value="DevEx: Portals &amp; Programs"/>
                    <xsd:enumeration value="DevEx: Tools &amp; Libraries"/>
                    <xsd:enumeration value="Engineering"/>
                    <xsd:enumeration value="Excel API"/>
                    <xsd:enumeration value="In-Market Support"/>
                    <xsd:enumeration value="Maker Access"/>
                    <xsd:enumeration value="SDX Runtime &amp; Partners"/>
                    <xsd:enumeration value="SDX Service Delivery"/>
                    <xsd:enumeration value="SDX API &amp; Pipeline"/>
                    <xsd:enumeration value="Shield &amp; OCE"/>
                  </xsd:restriction>
                </xsd:simpleType>
              </xsd:element>
            </xsd:sequence>
          </xsd:extension>
        </xsd:complexContent>
      </xsd:complex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  <xsd:element name="MediaServiceOCR" ma:index="18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MediaService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e4d6ee-9f6f-43f8-a618-24f3d84da28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2" nillable="true" ma:displayName="Last Shared By User" ma:hidden="true" ma:internalName="LastSharedByUser" ma:readOnly="true">
      <xsd:simpleType>
        <xsd:restriction base="dms:Note"/>
      </xsd:simpleType>
    </xsd:element>
    <xsd:element name="LastSharedByTime" ma:index="13" nillable="true" ma:displayName="Last Shared By Time" ma:hidden="true" ma:internalName="LastSharedByTime" ma:readOnly="true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ument_x0020_Purpose xmlns="f577acbf-5b0b-4b4f-9948-268e97f8d3a4">Informational</Document_x0020_Purpose>
    <Initiatives xmlns="f577acbf-5b0b-4b4f-9948-268e97f8d3a4"/>
  </documentManagement>
</p:properties>
</file>

<file path=customXml/itemProps1.xml><?xml version="1.0" encoding="utf-8"?>
<ds:datastoreItem xmlns:ds="http://schemas.openxmlformats.org/officeDocument/2006/customXml" ds:itemID="{2426A393-DB36-49FF-B8B1-6D5559B7ABF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577acbf-5b0b-4b4f-9948-268e97f8d3a4"/>
    <ds:schemaRef ds:uri="b1e4d6ee-9f6f-43f8-a618-24f3d84da28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A972CDA-636E-48E8-B62B-48C7683DCAF0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1F48E296-90D9-4A92-A29D-759F46DCA7D9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70FB5453-596E-4CE8-BCCA-8DF4D5465AF4}">
  <ds:schemaRefs>
    <ds:schemaRef ds:uri="http://schemas.microsoft.com/office/2006/metadata/properties"/>
    <ds:schemaRef ds:uri="b1e4d6ee-9f6f-43f8-a618-24f3d84da28f"/>
    <ds:schemaRef ds:uri="http://purl.org/dc/terms/"/>
    <ds:schemaRef ds:uri="http://schemas.openxmlformats.org/package/2006/metadata/core-properties"/>
    <ds:schemaRef ds:uri="f577acbf-5b0b-4b4f-9948-268e97f8d3a4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44</vt:i4>
      </vt:variant>
    </vt:vector>
  </HeadingPairs>
  <TitlesOfParts>
    <vt:vector size="44" baseType="lpstr">
      <vt:lpstr>Commission Details - 4.5.26</vt:lpstr>
      <vt:lpstr>770015-Iron Crest - Maria R (3)</vt:lpstr>
      <vt:lpstr>770011-Iron Crest - Samuel  (3)</vt:lpstr>
      <vt:lpstr>66075-Iron Crest - Daniel D (2)</vt:lpstr>
      <vt:lpstr>66062-Iron Crest - Jose Lui (3)</vt:lpstr>
      <vt:lpstr>66038-Iron Crest - Nicholas (3)</vt:lpstr>
      <vt:lpstr>66037-Iron Crest - Nikolas  (3)</vt:lpstr>
      <vt:lpstr>220057-Iron Crest Solutions (3)</vt:lpstr>
      <vt:lpstr>204489-Iron Crest - Richard Pla</vt:lpstr>
      <vt:lpstr>Master Report (3)</vt:lpstr>
      <vt:lpstr>770015-Iron Crest - Maria R (2)</vt:lpstr>
      <vt:lpstr>770011-Iron Crest - Samuel  (2)</vt:lpstr>
      <vt:lpstr>66094-Iron Crest - Monica Rico</vt:lpstr>
      <vt:lpstr>66062-Iron Crest - Jose Lui (2)</vt:lpstr>
      <vt:lpstr>66060-Iron Crest - Cindy Re (2)</vt:lpstr>
      <vt:lpstr>66038-Iron Crest - Nicholas (2)</vt:lpstr>
      <vt:lpstr>66037-Iron Crest - Nikolas  (2)</vt:lpstr>
      <vt:lpstr>220057-Iron Crest Solutions (2)</vt:lpstr>
      <vt:lpstr>Master Report (2)</vt:lpstr>
      <vt:lpstr>Comp Plan</vt:lpstr>
      <vt:lpstr>3.25.26</vt:lpstr>
      <vt:lpstr>770015-Iron Crest - Maria Rico</vt:lpstr>
      <vt:lpstr>3.29.26</vt:lpstr>
      <vt:lpstr>Owner Report - 3.29.26</vt:lpstr>
      <vt:lpstr>Rep - Sam Chapman 3.29</vt:lpstr>
      <vt:lpstr>Rep - Jose Team 3.29</vt:lpstr>
      <vt:lpstr>Rep - Nik Fischer 3.29</vt:lpstr>
      <vt:lpstr>Rep - Nick Marotta 3.29</vt:lpstr>
      <vt:lpstr>770011-Iron Crest - Samuel Chap</vt:lpstr>
      <vt:lpstr>66075-Iron Crest - Daniel DeLeo</vt:lpstr>
      <vt:lpstr>66062-Iron Crest - Jose Luis Mo</vt:lpstr>
      <vt:lpstr>66060-Iron Crest - Cindy Reyes</vt:lpstr>
      <vt:lpstr>66038-Iron Crest - Nicholas Mar</vt:lpstr>
      <vt:lpstr>66037-Iron Crest - Nikolas Fisc</vt:lpstr>
      <vt:lpstr>220057-Iron Crest Solutions</vt:lpstr>
      <vt:lpstr>Master Report</vt:lpstr>
      <vt:lpstr>l</vt:lpstr>
      <vt:lpstr>Commission Rules</vt:lpstr>
      <vt:lpstr>4.10.26</vt:lpstr>
      <vt:lpstr>Owner Report - 4.5.26</vt:lpstr>
      <vt:lpstr>Rep - Sam Chapman 4.5</vt:lpstr>
      <vt:lpstr>Rep - Jose Team 4.5</vt:lpstr>
      <vt:lpstr>Rep - Dan DeLeon 4.5</vt:lpstr>
      <vt:lpstr>Rep - Sean Fischer 4.5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</dc:creator>
  <cp:lastModifiedBy>Joei Ruffino</cp:lastModifiedBy>
  <dcterms:created xsi:type="dcterms:W3CDTF">2018-06-07T17:34:22Z</dcterms:created>
  <dcterms:modified xsi:type="dcterms:W3CDTF">2026-04-09T02:28:30Z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0x010100CD401524DC532D42A0E0ED886331A72B</vt:lpwstr>
  </property>
  <property fmtid="{D5CDD505-2E9C-101B-9397-08002B2CF9AE}" pid="3" name="MSIP_Label_f42aa342-8706-4288-bd11-ebb85995028c_Enabled">
    <vt:lpwstr>True</vt:lpwstr>
  </property>
  <property fmtid="{D5CDD505-2E9C-101B-9397-08002B2CF9AE}" pid="4" name="MSIP_Label_f42aa342-8706-4288-bd11-ebb85995028c_SiteId">
    <vt:lpwstr>72f988bf-86f1-41af-91ab-2d7cd011db47</vt:lpwstr>
  </property>
  <property fmtid="{D5CDD505-2E9C-101B-9397-08002B2CF9AE}" pid="5" name="MSIP_Label_f42aa342-8706-4288-bd11-ebb85995028c_Owner">
    <vt:lpwstr>t-dahop@microsoft.com</vt:lpwstr>
  </property>
  <property fmtid="{D5CDD505-2E9C-101B-9397-08002B2CF9AE}" pid="6" name="MSIP_Label_f42aa342-8706-4288-bd11-ebb85995028c_SetDate">
    <vt:lpwstr>2018-06-18T14:22:57.3833839Z</vt:lpwstr>
  </property>
  <property fmtid="{D5CDD505-2E9C-101B-9397-08002B2CF9AE}" pid="7" name="MSIP_Label_f42aa342-8706-4288-bd11-ebb85995028c_Name">
    <vt:lpwstr>General</vt:lpwstr>
  </property>
  <property fmtid="{D5CDD505-2E9C-101B-9397-08002B2CF9AE}" pid="8" name="MSIP_Label_f42aa342-8706-4288-bd11-ebb85995028c_Application">
    <vt:lpwstr>Microsoft Azure Information Protection</vt:lpwstr>
  </property>
  <property fmtid="{D5CDD505-2E9C-101B-9397-08002B2CF9AE}" pid="9" name="MSIP_Label_f42aa342-8706-4288-bd11-ebb85995028c_Extended_MSFT_Method">
    <vt:lpwstr>Automatic</vt:lpwstr>
  </property>
  <property fmtid="{D5CDD505-2E9C-101B-9397-08002B2CF9AE}" pid="10" name="Sensitivity">
    <vt:lpwstr>General</vt:lpwstr>
  </property>
</Properties>
</file>